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orka\Documents\FINANCIJSKI IZVJEŠTAJ ŠKOLA\"/>
    </mc:Choice>
  </mc:AlternateContent>
  <bookViews>
    <workbookView xWindow="0" yWindow="120" windowWidth="28800" windowHeight="12210" activeTab="5"/>
  </bookViews>
  <sheets>
    <sheet name="SAŽETAK" sheetId="1" r:id="rId1"/>
    <sheet name=" Račun prihoda i rashoda novo" sheetId="12" r:id="rId2"/>
    <sheet name="Prihodi i rashodi po izvori (2" sheetId="14" r:id="rId3"/>
    <sheet name="Rashodi prema funkcijskoj kl" sheetId="11" r:id="rId4"/>
    <sheet name="Račun financiranja" sheetId="6" r:id="rId5"/>
    <sheet name="POSEBNI DIO" sheetId="10" r:id="rId6"/>
  </sheets>
  <definedNames>
    <definedName name="_xlnm._FilterDatabase" localSheetId="1" hidden="1">' Račun prihoda i rashoda novo'!$A$10:$I$175</definedName>
    <definedName name="_xlnm._FilterDatabase" localSheetId="5" hidden="1">'POSEBNI DIO'!$A$10:$I$414</definedName>
    <definedName name="_xlnm.Print_Titles" localSheetId="1">' Račun prihoda i rashoda novo'!$9:$9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4" l="1"/>
  <c r="G14" i="1" l="1"/>
  <c r="K22" i="1" l="1"/>
  <c r="K28" i="1"/>
  <c r="H14" i="1"/>
  <c r="G327" i="10"/>
  <c r="G297" i="10"/>
  <c r="G296" i="10" s="1"/>
  <c r="G282" i="10"/>
  <c r="G281" i="10" s="1"/>
  <c r="G266" i="10"/>
  <c r="G264" i="10"/>
  <c r="G261" i="10"/>
  <c r="G258" i="10"/>
  <c r="G315" i="10"/>
  <c r="G313" i="10"/>
  <c r="G311" i="10"/>
  <c r="G360" i="10"/>
  <c r="G359" i="10" s="1"/>
  <c r="G348" i="10"/>
  <c r="G345" i="10"/>
  <c r="G342" i="10"/>
  <c r="G339" i="10"/>
  <c r="G336" i="10"/>
  <c r="G335" i="10" s="1"/>
  <c r="G334" i="10" s="1"/>
  <c r="G385" i="10"/>
  <c r="G382" i="10" s="1"/>
  <c r="G381" i="10" s="1"/>
  <c r="G380" i="10" s="1"/>
  <c r="G405" i="10"/>
  <c r="G404" i="10" s="1"/>
  <c r="G86" i="10"/>
  <c r="G85" i="10" s="1"/>
  <c r="F86" i="10"/>
  <c r="F85" i="10" s="1"/>
  <c r="F84" i="10" s="1"/>
  <c r="F83" i="10" s="1"/>
  <c r="F82" i="10" s="1"/>
  <c r="E86" i="10"/>
  <c r="E85" i="10" s="1"/>
  <c r="E84" i="10" s="1"/>
  <c r="E83" i="10" s="1"/>
  <c r="E82" i="10" s="1"/>
  <c r="H83" i="10"/>
  <c r="H82" i="10" s="1"/>
  <c r="G83" i="10"/>
  <c r="G82" i="10" s="1"/>
  <c r="J82" i="10"/>
  <c r="I82" i="10"/>
  <c r="G260" i="10" l="1"/>
  <c r="G310" i="10"/>
  <c r="G309" i="10" s="1"/>
  <c r="G308" i="10" s="1"/>
  <c r="G307" i="10" s="1"/>
  <c r="H55" i="10"/>
  <c r="H54" i="10" s="1"/>
  <c r="H53" i="10" s="1"/>
  <c r="H52" i="10" s="1"/>
  <c r="H51" i="10" s="1"/>
  <c r="H48" i="10"/>
  <c r="H46" i="10"/>
  <c r="H40" i="10"/>
  <c r="H39" i="10" s="1"/>
  <c r="H37" i="10"/>
  <c r="H36" i="10" s="1"/>
  <c r="H30" i="10"/>
  <c r="H22" i="10"/>
  <c r="H9" i="10"/>
  <c r="H8" i="10" s="1"/>
  <c r="J158" i="10"/>
  <c r="J150" i="10"/>
  <c r="J108" i="10"/>
  <c r="J95" i="10"/>
  <c r="J94" i="10" s="1"/>
  <c r="J88" i="10"/>
  <c r="J75" i="10"/>
  <c r="J64" i="10"/>
  <c r="J59" i="10"/>
  <c r="J58" i="10" s="1"/>
  <c r="J51" i="10"/>
  <c r="J42" i="10"/>
  <c r="J8" i="10"/>
  <c r="J157" i="10" l="1"/>
  <c r="H45" i="10"/>
  <c r="H44" i="10" s="1"/>
  <c r="H43" i="10" s="1"/>
  <c r="H42" i="10" s="1"/>
  <c r="J137" i="10"/>
  <c r="J136" i="10" s="1"/>
  <c r="G155" i="12"/>
  <c r="G153" i="12"/>
  <c r="G133" i="12"/>
  <c r="G127" i="12"/>
  <c r="G126" i="12" s="1"/>
  <c r="F127" i="12"/>
  <c r="F126" i="12" s="1"/>
  <c r="G108" i="12"/>
  <c r="G96" i="12"/>
  <c r="G89" i="12"/>
  <c r="G82" i="12"/>
  <c r="G72" i="12"/>
  <c r="G70" i="12"/>
  <c r="G12" i="12"/>
  <c r="G34" i="12"/>
  <c r="G31" i="12"/>
  <c r="G30" i="12" s="1"/>
  <c r="G48" i="12"/>
  <c r="G47" i="12" s="1"/>
  <c r="G46" i="12" s="1"/>
  <c r="G27" i="12"/>
  <c r="G26" i="12" s="1"/>
  <c r="H10" i="12"/>
  <c r="D45" i="14" l="1"/>
  <c r="C45" i="14"/>
  <c r="D39" i="14"/>
  <c r="D37" i="14"/>
  <c r="C37" i="14"/>
  <c r="D35" i="14"/>
  <c r="D12" i="14"/>
  <c r="H170" i="12"/>
  <c r="H160" i="12"/>
  <c r="H158" i="12"/>
  <c r="H157" i="12"/>
  <c r="B45" i="14"/>
  <c r="B43" i="14"/>
  <c r="B39" i="14"/>
  <c r="B37" i="14"/>
  <c r="B35" i="14"/>
  <c r="D24" i="14"/>
  <c r="C24" i="14"/>
  <c r="B24" i="14"/>
  <c r="C22" i="14"/>
  <c r="B22" i="14"/>
  <c r="C18" i="14"/>
  <c r="B18" i="14"/>
  <c r="D17" i="14"/>
  <c r="C16" i="14"/>
  <c r="D16" i="14" s="1"/>
  <c r="B16" i="14"/>
  <c r="C14" i="14"/>
  <c r="B14" i="14"/>
  <c r="D18" i="14" l="1"/>
  <c r="D31" i="14"/>
  <c r="C31" i="14"/>
  <c r="B31" i="14"/>
  <c r="B10" i="14"/>
  <c r="D10" i="14" l="1"/>
  <c r="H352" i="10"/>
  <c r="H351" i="10" s="1"/>
  <c r="H350" i="10" s="1"/>
  <c r="H348" i="10"/>
  <c r="H345" i="10"/>
  <c r="H342" i="10"/>
  <c r="H339" i="10"/>
  <c r="H336" i="10"/>
  <c r="H335" i="10" s="1"/>
  <c r="H334" i="10" s="1"/>
  <c r="G401" i="10"/>
  <c r="G399" i="10"/>
  <c r="G398" i="10" s="1"/>
  <c r="G396" i="10"/>
  <c r="G395" i="10" s="1"/>
  <c r="G394" i="10" s="1"/>
  <c r="G393" i="10" s="1"/>
  <c r="G392" i="10" s="1"/>
  <c r="H282" i="10"/>
  <c r="H281" i="10" s="1"/>
  <c r="F172" i="12" l="1"/>
  <c r="F171" i="12" s="1"/>
  <c r="F155" i="12"/>
  <c r="F153" i="12"/>
  <c r="F147" i="12"/>
  <c r="F146" i="12" s="1"/>
  <c r="F139" i="12"/>
  <c r="F27" i="12" l="1"/>
  <c r="F26" i="12" s="1"/>
  <c r="F12" i="12"/>
  <c r="H264" i="10" l="1"/>
  <c r="H261" i="10"/>
  <c r="H296" i="10"/>
  <c r="E297" i="10"/>
  <c r="E296" i="10" s="1"/>
  <c r="H147" i="10"/>
  <c r="H146" i="10" s="1"/>
  <c r="H144" i="10"/>
  <c r="H142" i="10"/>
  <c r="H140" i="10"/>
  <c r="H73" i="10"/>
  <c r="H71" i="10"/>
  <c r="H68" i="10"/>
  <c r="H66" i="10"/>
  <c r="G147" i="10"/>
  <c r="G146" i="10" s="1"/>
  <c r="G144" i="10"/>
  <c r="G140" i="10"/>
  <c r="E119" i="10"/>
  <c r="E118" i="10" s="1"/>
  <c r="F116" i="10"/>
  <c r="E116" i="10"/>
  <c r="F114" i="10"/>
  <c r="E114" i="10"/>
  <c r="F112" i="10"/>
  <c r="E112" i="10"/>
  <c r="E105" i="10"/>
  <c r="E104" i="10" s="1"/>
  <c r="E102" i="10"/>
  <c r="E100" i="10"/>
  <c r="E98" i="10"/>
  <c r="F401" i="10"/>
  <c r="F399" i="10" s="1"/>
  <c r="F381" i="10"/>
  <c r="F352" i="10"/>
  <c r="F351" i="10" s="1"/>
  <c r="F350" i="10" s="1"/>
  <c r="F339" i="10"/>
  <c r="F336" i="10"/>
  <c r="F335" i="10" s="1"/>
  <c r="F334" i="10" s="1"/>
  <c r="F237" i="10"/>
  <c r="F235" i="10"/>
  <c r="H260" i="10" l="1"/>
  <c r="F96" i="10"/>
  <c r="E111" i="10"/>
  <c r="E110" i="10" s="1"/>
  <c r="F110" i="10"/>
  <c r="E97" i="10"/>
  <c r="E96" i="10" s="1"/>
  <c r="H139" i="10"/>
  <c r="H138" i="10" s="1"/>
  <c r="F309" i="10"/>
  <c r="F308" i="10" s="1"/>
  <c r="F307" i="10" s="1"/>
  <c r="G139" i="10"/>
  <c r="G138" i="10" s="1"/>
  <c r="B10" i="11"/>
  <c r="F40" i="10"/>
  <c r="F39" i="10" s="1"/>
  <c r="F46" i="10"/>
  <c r="F55" i="10"/>
  <c r="F54" i="10" s="1"/>
  <c r="F53" i="10" s="1"/>
  <c r="F52" i="10" s="1"/>
  <c r="F51" i="10" s="1"/>
  <c r="F62" i="10"/>
  <c r="F61" i="10" s="1"/>
  <c r="F60" i="10" s="1"/>
  <c r="F59" i="10" s="1"/>
  <c r="F58" i="10" s="1"/>
  <c r="F71" i="10"/>
  <c r="F73" i="10"/>
  <c r="F79" i="10"/>
  <c r="F77" i="10" s="1"/>
  <c r="F76" i="10" s="1"/>
  <c r="F75" i="10" s="1"/>
  <c r="F90" i="10"/>
  <c r="F89" i="10" s="1"/>
  <c r="F88" i="10" s="1"/>
  <c r="F128" i="10"/>
  <c r="F133" i="10"/>
  <c r="F140" i="10"/>
  <c r="F142" i="10"/>
  <c r="F144" i="10"/>
  <c r="F147" i="10"/>
  <c r="F146" i="10" s="1"/>
  <c r="F155" i="10"/>
  <c r="F154" i="10" s="1"/>
  <c r="F152" i="10" s="1"/>
  <c r="F151" i="10" s="1"/>
  <c r="F150" i="10" s="1"/>
  <c r="F162" i="10"/>
  <c r="F160" i="10" s="1"/>
  <c r="F159" i="10" s="1"/>
  <c r="F158" i="10" s="1"/>
  <c r="F170" i="10"/>
  <c r="F169" i="10" s="1"/>
  <c r="F168" i="10" s="1"/>
  <c r="F167" i="10" s="1"/>
  <c r="F166" i="10" s="1"/>
  <c r="F174" i="10"/>
  <c r="F208" i="10"/>
  <c r="F242" i="10"/>
  <c r="F244" i="10"/>
  <c r="F246" i="10"/>
  <c r="F282" i="10"/>
  <c r="F281" i="10" s="1"/>
  <c r="F297" i="10"/>
  <c r="F296" i="10" s="1"/>
  <c r="F357" i="10"/>
  <c r="F356" i="10" s="1"/>
  <c r="F355" i="10" s="1"/>
  <c r="F354" i="10" s="1"/>
  <c r="F360" i="10"/>
  <c r="F359" i="10" s="1"/>
  <c r="F380" i="10"/>
  <c r="F387" i="10"/>
  <c r="F393" i="10"/>
  <c r="F398" i="10"/>
  <c r="E9" i="10"/>
  <c r="E8" i="10" s="1"/>
  <c r="E22" i="10"/>
  <c r="E30" i="10"/>
  <c r="E37" i="10"/>
  <c r="E36" i="10" s="1"/>
  <c r="E40" i="10"/>
  <c r="E39" i="10" s="1"/>
  <c r="E46" i="10"/>
  <c r="E48" i="10"/>
  <c r="E55" i="10"/>
  <c r="E54" i="10" s="1"/>
  <c r="E53" i="10" s="1"/>
  <c r="E52" i="10" s="1"/>
  <c r="E51" i="10" s="1"/>
  <c r="E62" i="10"/>
  <c r="E61" i="10" s="1"/>
  <c r="E60" i="10" s="1"/>
  <c r="E59" i="10" s="1"/>
  <c r="E58" i="10" s="1"/>
  <c r="E68" i="10"/>
  <c r="E73" i="10"/>
  <c r="E79" i="10"/>
  <c r="E78" i="10" s="1"/>
  <c r="E77" i="10" s="1"/>
  <c r="E76" i="10" s="1"/>
  <c r="E75" i="10" s="1"/>
  <c r="E92" i="10"/>
  <c r="E91" i="10" s="1"/>
  <c r="E90" i="10" s="1"/>
  <c r="E89" i="10" s="1"/>
  <c r="E88" i="10" s="1"/>
  <c r="E126" i="10"/>
  <c r="E128" i="10"/>
  <c r="E133" i="10"/>
  <c r="E132" i="10" s="1"/>
  <c r="E140" i="10"/>
  <c r="E142" i="10"/>
  <c r="E144" i="10"/>
  <c r="E147" i="10"/>
  <c r="E146" i="10" s="1"/>
  <c r="E155" i="10"/>
  <c r="E154" i="10" s="1"/>
  <c r="E153" i="10" s="1"/>
  <c r="E152" i="10" s="1"/>
  <c r="E151" i="10" s="1"/>
  <c r="E150" i="10" s="1"/>
  <c r="E162" i="10"/>
  <c r="E161" i="10" s="1"/>
  <c r="E160" i="10" s="1"/>
  <c r="E159" i="10" s="1"/>
  <c r="E158" i="10" s="1"/>
  <c r="E170" i="10"/>
  <c r="E169" i="10" s="1"/>
  <c r="E168" i="10" s="1"/>
  <c r="E167" i="10" s="1"/>
  <c r="E166" i="10" s="1"/>
  <c r="E176" i="10"/>
  <c r="E208" i="10"/>
  <c r="E233" i="10"/>
  <c r="E235" i="10"/>
  <c r="E237" i="10"/>
  <c r="E242" i="10"/>
  <c r="E244" i="10"/>
  <c r="E246" i="10"/>
  <c r="E264" i="10"/>
  <c r="E271" i="10"/>
  <c r="E276" i="10"/>
  <c r="E275" i="10" s="1"/>
  <c r="E282" i="10"/>
  <c r="E281" i="10" s="1"/>
  <c r="E311" i="10"/>
  <c r="E313" i="10"/>
  <c r="E319" i="10"/>
  <c r="E321" i="10"/>
  <c r="E331" i="10"/>
  <c r="E335" i="10"/>
  <c r="E345" i="10"/>
  <c r="E348" i="10"/>
  <c r="E352" i="10"/>
  <c r="E351" i="10" s="1"/>
  <c r="E350" i="10" s="1"/>
  <c r="E357" i="10"/>
  <c r="E356" i="10" s="1"/>
  <c r="E355" i="10" s="1"/>
  <c r="E354" i="10" s="1"/>
  <c r="E362" i="10"/>
  <c r="E361" i="10" s="1"/>
  <c r="E360" i="10" s="1"/>
  <c r="E359" i="10" s="1"/>
  <c r="E372" i="10"/>
  <c r="E378" i="10"/>
  <c r="E385" i="10"/>
  <c r="E381" i="10" s="1"/>
  <c r="E380" i="10" s="1"/>
  <c r="E390" i="10"/>
  <c r="E389" i="10" s="1"/>
  <c r="E388" i="10" s="1"/>
  <c r="E387" i="10" s="1"/>
  <c r="E396" i="10"/>
  <c r="E395" i="10" s="1"/>
  <c r="E394" i="10" s="1"/>
  <c r="E393" i="10" s="1"/>
  <c r="E399" i="10"/>
  <c r="E398" i="10" s="1"/>
  <c r="E401" i="10"/>
  <c r="E408" i="10"/>
  <c r="E406" i="10" s="1"/>
  <c r="E414" i="10"/>
  <c r="E412" i="10" s="1"/>
  <c r="E411" i="10" s="1"/>
  <c r="E410" i="10" s="1"/>
  <c r="E31" i="12"/>
  <c r="E34" i="12"/>
  <c r="E40" i="12"/>
  <c r="E39" i="12" s="1"/>
  <c r="E70" i="12"/>
  <c r="E72" i="12"/>
  <c r="E74" i="12"/>
  <c r="E81" i="12"/>
  <c r="E126" i="12"/>
  <c r="E140" i="12"/>
  <c r="E139" i="12" s="1"/>
  <c r="E147" i="12"/>
  <c r="E146" i="12" s="1"/>
  <c r="E153" i="12"/>
  <c r="E151" i="12"/>
  <c r="E172" i="12"/>
  <c r="E171" i="12" s="1"/>
  <c r="J22" i="1"/>
  <c r="H22" i="1"/>
  <c r="G36" i="1"/>
  <c r="H36" i="1" s="1"/>
  <c r="H39" i="1" s="1"/>
  <c r="I36" i="1" s="1"/>
  <c r="J39" i="1" s="1"/>
  <c r="K39" i="1" s="1"/>
  <c r="F44" i="10" l="1"/>
  <c r="F43" i="10" s="1"/>
  <c r="F42" i="10" s="1"/>
  <c r="F109" i="10"/>
  <c r="F108" i="10" s="1"/>
  <c r="F66" i="10"/>
  <c r="F65" i="10" s="1"/>
  <c r="F64" i="10" s="1"/>
  <c r="F241" i="10"/>
  <c r="F240" i="10" s="1"/>
  <c r="E241" i="10"/>
  <c r="F258" i="10"/>
  <c r="F230" i="10"/>
  <c r="F139" i="10"/>
  <c r="F138" i="10" s="1"/>
  <c r="F137" i="10" s="1"/>
  <c r="F136" i="10" s="1"/>
  <c r="F405" i="10"/>
  <c r="F404" i="10" s="1"/>
  <c r="F157" i="10"/>
  <c r="F124" i="10"/>
  <c r="F123" i="10" s="1"/>
  <c r="F122" i="10" s="1"/>
  <c r="F95" i="10"/>
  <c r="F94" i="10" s="1"/>
  <c r="F9" i="10"/>
  <c r="E260" i="10"/>
  <c r="E258" i="10" s="1"/>
  <c r="E310" i="10"/>
  <c r="E309" i="10" s="1"/>
  <c r="E308" i="10" s="1"/>
  <c r="E307" i="10" s="1"/>
  <c r="E125" i="10"/>
  <c r="E124" i="10" s="1"/>
  <c r="E123" i="10" s="1"/>
  <c r="E122" i="10" s="1"/>
  <c r="E95" i="10"/>
  <c r="E94" i="10" s="1"/>
  <c r="E368" i="10"/>
  <c r="E367" i="10" s="1"/>
  <c r="E45" i="10"/>
  <c r="E44" i="10" s="1"/>
  <c r="E43" i="10" s="1"/>
  <c r="E42" i="10" s="1"/>
  <c r="E139" i="10"/>
  <c r="E138" i="10" s="1"/>
  <c r="E137" i="10" s="1"/>
  <c r="E136" i="10" s="1"/>
  <c r="E67" i="10"/>
  <c r="E66" i="10" s="1"/>
  <c r="E65" i="10" s="1"/>
  <c r="E64" i="10" s="1"/>
  <c r="E109" i="10"/>
  <c r="E108" i="10" s="1"/>
  <c r="E232" i="10"/>
  <c r="E231" i="10" s="1"/>
  <c r="E230" i="10" s="1"/>
  <c r="E405" i="10"/>
  <c r="E404" i="10" s="1"/>
  <c r="E157" i="10"/>
  <c r="E392" i="10"/>
  <c r="E69" i="12"/>
  <c r="E30" i="12"/>
  <c r="J28" i="1" l="1"/>
  <c r="G22" i="1"/>
  <c r="G216" i="10" l="1"/>
  <c r="H216" i="10"/>
  <c r="H237" i="10"/>
  <c r="H235" i="10"/>
  <c r="H246" i="10"/>
  <c r="G246" i="10"/>
  <c r="H244" i="10"/>
  <c r="G244" i="10"/>
  <c r="H242" i="10"/>
  <c r="G242" i="10"/>
  <c r="G241" i="10" l="1"/>
  <c r="G240" i="10" s="1"/>
  <c r="H241" i="10"/>
  <c r="G137" i="10" l="1"/>
  <c r="G136" i="10" s="1"/>
  <c r="I137" i="10"/>
  <c r="I136" i="10" s="1"/>
  <c r="H137" i="10"/>
  <c r="H136" i="10" s="1"/>
  <c r="G174" i="12" l="1"/>
  <c r="H174" i="12" s="1"/>
  <c r="G173" i="12"/>
  <c r="H173" i="12" s="1"/>
  <c r="G144" i="12"/>
  <c r="H144" i="12" s="1"/>
  <c r="G143" i="12"/>
  <c r="H143" i="12" s="1"/>
  <c r="G141" i="12"/>
  <c r="H141" i="12" s="1"/>
  <c r="H125" i="12"/>
  <c r="H110" i="12"/>
  <c r="H91" i="12"/>
  <c r="H80" i="12"/>
  <c r="G57" i="12"/>
  <c r="G53" i="12"/>
  <c r="G52" i="12"/>
  <c r="G42" i="12"/>
  <c r="H42" i="12" s="1"/>
  <c r="H48" i="12" l="1"/>
  <c r="H47" i="12" s="1"/>
  <c r="G140" i="12"/>
  <c r="H140" i="12" s="1"/>
  <c r="G172" i="12"/>
  <c r="H172" i="12" s="1"/>
  <c r="H53" i="12" l="1"/>
  <c r="H46" i="12"/>
  <c r="G139" i="12"/>
  <c r="H139" i="12" s="1"/>
  <c r="F46" i="12" l="1"/>
  <c r="G22" i="10" l="1"/>
  <c r="G30" i="10"/>
  <c r="G37" i="10"/>
  <c r="G40" i="10"/>
  <c r="G39" i="10" s="1"/>
  <c r="G46" i="10"/>
  <c r="G48" i="10"/>
  <c r="G55" i="10"/>
  <c r="G54" i="10" s="1"/>
  <c r="G53" i="10" s="1"/>
  <c r="G52" i="10" s="1"/>
  <c r="G51" i="10" s="1"/>
  <c r="G62" i="10"/>
  <c r="G61" i="10" s="1"/>
  <c r="G60" i="10" s="1"/>
  <c r="G59" i="10" s="1"/>
  <c r="G58" i="10" s="1"/>
  <c r="H62" i="10"/>
  <c r="H61" i="10" s="1"/>
  <c r="H60" i="10" s="1"/>
  <c r="H59" i="10" s="1"/>
  <c r="H58" i="10" s="1"/>
  <c r="I59" i="10"/>
  <c r="I58" i="10" s="1"/>
  <c r="G68" i="10"/>
  <c r="G71" i="10"/>
  <c r="G73" i="10"/>
  <c r="G79" i="10"/>
  <c r="G78" i="10" s="1"/>
  <c r="G77" i="10" s="1"/>
  <c r="G76" i="10" s="1"/>
  <c r="G75" i="10" s="1"/>
  <c r="H79" i="10"/>
  <c r="H78" i="10" s="1"/>
  <c r="H77" i="10" s="1"/>
  <c r="H76" i="10" s="1"/>
  <c r="H75" i="10" s="1"/>
  <c r="I75" i="10"/>
  <c r="G92" i="10"/>
  <c r="G91" i="10" s="1"/>
  <c r="G89" i="10" s="1"/>
  <c r="G88" i="10" s="1"/>
  <c r="H89" i="10"/>
  <c r="H88" i="10" s="1"/>
  <c r="I88" i="10"/>
  <c r="G98" i="10"/>
  <c r="H98" i="10"/>
  <c r="G100" i="10"/>
  <c r="H100" i="10"/>
  <c r="G102" i="10"/>
  <c r="H102" i="10"/>
  <c r="G105" i="10"/>
  <c r="G104" i="10" s="1"/>
  <c r="H105" i="10"/>
  <c r="H104" i="10" s="1"/>
  <c r="G112" i="10"/>
  <c r="H112" i="10"/>
  <c r="G114" i="10"/>
  <c r="H114" i="10"/>
  <c r="G116" i="10"/>
  <c r="H116" i="10"/>
  <c r="G119" i="10"/>
  <c r="G118" i="10" s="1"/>
  <c r="H119" i="10"/>
  <c r="H118" i="10" s="1"/>
  <c r="G126" i="10"/>
  <c r="H126" i="10"/>
  <c r="G128" i="10"/>
  <c r="H128" i="10"/>
  <c r="G130" i="10"/>
  <c r="H130" i="10"/>
  <c r="G133" i="10"/>
  <c r="G132" i="10" s="1"/>
  <c r="H133" i="10"/>
  <c r="H132" i="10" s="1"/>
  <c r="G155" i="10"/>
  <c r="G154" i="10" s="1"/>
  <c r="G153" i="10" s="1"/>
  <c r="G152" i="10" s="1"/>
  <c r="G151" i="10" s="1"/>
  <c r="G150" i="10" s="1"/>
  <c r="H155" i="10"/>
  <c r="H154" i="10" s="1"/>
  <c r="H153" i="10" s="1"/>
  <c r="H152" i="10" s="1"/>
  <c r="H151" i="10" s="1"/>
  <c r="H150" i="10" s="1"/>
  <c r="G161" i="10"/>
  <c r="G160" i="10" s="1"/>
  <c r="G159" i="10" s="1"/>
  <c r="G158" i="10" s="1"/>
  <c r="H161" i="10"/>
  <c r="H160" i="10" s="1"/>
  <c r="H159" i="10" s="1"/>
  <c r="H158" i="10" s="1"/>
  <c r="I158" i="10"/>
  <c r="G170" i="10"/>
  <c r="G169" i="10" s="1"/>
  <c r="G168" i="10" s="1"/>
  <c r="G167" i="10" s="1"/>
  <c r="G166" i="10" s="1"/>
  <c r="H170" i="10"/>
  <c r="H169" i="10" s="1"/>
  <c r="H168" i="10" s="1"/>
  <c r="H167" i="10" s="1"/>
  <c r="H166" i="10" s="1"/>
  <c r="G235" i="10"/>
  <c r="G237" i="10"/>
  <c r="H311" i="10"/>
  <c r="H313" i="10"/>
  <c r="H327" i="10"/>
  <c r="G352" i="10"/>
  <c r="G351" i="10" s="1"/>
  <c r="G350" i="10" s="1"/>
  <c r="G357" i="10"/>
  <c r="G356" i="10" s="1"/>
  <c r="H357" i="10"/>
  <c r="H356" i="10" s="1"/>
  <c r="G36" i="10" l="1"/>
  <c r="I108" i="10"/>
  <c r="I95" i="10"/>
  <c r="I94" i="10" s="1"/>
  <c r="H320" i="10"/>
  <c r="H319" i="10" s="1"/>
  <c r="H111" i="10"/>
  <c r="H110" i="10" s="1"/>
  <c r="H109" i="10" s="1"/>
  <c r="H108" i="10" s="1"/>
  <c r="G157" i="10"/>
  <c r="G125" i="10"/>
  <c r="G124" i="10" s="1"/>
  <c r="G123" i="10" s="1"/>
  <c r="G122" i="10" s="1"/>
  <c r="I42" i="10"/>
  <c r="I8" i="10"/>
  <c r="H97" i="10"/>
  <c r="H96" i="10" s="1"/>
  <c r="H95" i="10" s="1"/>
  <c r="H94" i="10" s="1"/>
  <c r="G97" i="10"/>
  <c r="G96" i="10" s="1"/>
  <c r="G95" i="10" s="1"/>
  <c r="G94" i="10" s="1"/>
  <c r="I157" i="10"/>
  <c r="I64" i="10"/>
  <c r="H65" i="10"/>
  <c r="H64" i="10" s="1"/>
  <c r="H310" i="10"/>
  <c r="H309" i="10" s="1"/>
  <c r="H308" i="10" s="1"/>
  <c r="H307" i="10" s="1"/>
  <c r="H157" i="10"/>
  <c r="G111" i="10"/>
  <c r="G110" i="10" s="1"/>
  <c r="G109" i="10" s="1"/>
  <c r="G108" i="10" s="1"/>
  <c r="G66" i="10"/>
  <c r="G65" i="10" s="1"/>
  <c r="G64" i="10" s="1"/>
  <c r="G45" i="10"/>
  <c r="G44" i="10" s="1"/>
  <c r="G43" i="10" s="1"/>
  <c r="G42" i="10" s="1"/>
  <c r="G9" i="10"/>
  <c r="G8" i="10" s="1"/>
  <c r="H125" i="10"/>
  <c r="H124" i="10" s="1"/>
  <c r="H123" i="10" s="1"/>
  <c r="H122" i="10" s="1"/>
  <c r="G355" i="10" l="1"/>
  <c r="G354" i="10" s="1"/>
  <c r="H355" i="10"/>
  <c r="H354" i="10" s="1"/>
  <c r="F14" i="1" l="1"/>
  <c r="F22" i="1" s="1"/>
  <c r="I22" i="1"/>
</calcChain>
</file>

<file path=xl/sharedStrings.xml><?xml version="1.0" encoding="utf-8"?>
<sst xmlns="http://schemas.openxmlformats.org/spreadsheetml/2006/main" count="859" uniqueCount="321">
  <si>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</si>
  <si>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</si>
  <si>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</si>
  <si>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</si>
  <si>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</si>
  <si>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</si>
  <si>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</si>
  <si>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</si>
  <si>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</si>
  <si>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</si>
  <si>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</si>
  <si>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</si>
  <si>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</si>
  <si>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</si>
  <si>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</si>
  <si>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</si>
  <si>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</si>
  <si>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</si>
  <si>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</si>
  <si>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</si>
  <si>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</si>
  <si>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</si>
  <si>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</si>
  <si>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</si>
  <si>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</si>
  <si>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</si>
  <si>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</si>
  <si>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</si>
  <si>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</si>
  <si>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</si>
  <si>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</si>
  <si>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</si>
  <si>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</si>
  <si>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</si>
  <si>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</si>
  <si>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</si>
  <si>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</si>
  <si>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</si>
  <si>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</si>
  <si>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</si>
  <si>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</si>
  <si>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</si>
  <si>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</si>
  <si>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</si>
  <si>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</si>
  <si>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</si>
  <si>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</si>
  <si>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</si>
  <si>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</si>
  <si>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</si>
  <si>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Prihodi iz nadležnog proračunaza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</si>
  <si>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</si>
  <si>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</si>
  <si>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</si>
  <si>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Prihodi od prodaje proizvoda i robe te pruženih usluga</t>
  </si>
  <si>
    <t>Prihodi od pruženih usluga</t>
  </si>
  <si>
    <t>Prihodi od imovine</t>
  </si>
  <si>
    <t>Prihodi od financijske imovine</t>
  </si>
  <si>
    <t>Kamate na oročena sredstva i depozite po viđenju</t>
  </si>
  <si>
    <t>Prihodi od upravnih i administrativnih pristojbi,pristojbi po posebnim propisima i naknada</t>
  </si>
  <si>
    <t>Prihodi po posebnim propisima</t>
  </si>
  <si>
    <t>Ostali nespomenuti prihodi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</si>
  <si>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</si>
  <si>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</si>
  <si>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</si>
  <si>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Tekuće donacije</t>
  </si>
  <si>
    <t>Kapitalne donacije</t>
  </si>
  <si>
    <t>6.3.</t>
  </si>
  <si>
    <t>1.1.</t>
  </si>
  <si>
    <t>Plaće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</si>
  <si>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</si>
  <si>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</si>
  <si>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</si>
  <si>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</si>
  <si>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</si>
  <si>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Naknade za prijevoz,rad na 
terenu i odvojeni život</t>
  </si>
  <si>
    <t>Rashodi za materijal i energiju</t>
  </si>
  <si>
    <t>Sitan inventar i auto gume</t>
  </si>
  <si>
    <t>Pristojbe i naknade</t>
  </si>
  <si>
    <t>Ostali nespomenuti rashodi poslovanja</t>
  </si>
  <si>
    <t>Troškovi sudskih postupaka</t>
  </si>
  <si>
    <t>Financijski rashodi</t>
  </si>
  <si>
    <t>Ostali financijski rashodi</t>
  </si>
  <si>
    <t>Zatezne kamate</t>
  </si>
  <si>
    <t>Službena putovanja</t>
  </si>
  <si>
    <t>Stručno usavršavanje zaposlenika</t>
  </si>
  <si>
    <t>Ostale naknade troškova zaposlenima</t>
  </si>
  <si>
    <t>Uredski materijal</t>
  </si>
  <si>
    <t>Materijal i sirovine</t>
  </si>
  <si>
    <t>Rashodi za usluge</t>
  </si>
  <si>
    <t>Intelektualne i osobne usluge</t>
  </si>
  <si>
    <t>Postrojenja i oprema</t>
  </si>
  <si>
    <t>Uredska oprema i namještaj</t>
  </si>
  <si>
    <t>Uređaji,strojevi i oprema za ostale namjene</t>
  </si>
  <si>
    <t>Knjige,umjetnička djela i ostale izložbene vrijednosti</t>
  </si>
  <si>
    <t xml:space="preserve">Knjige </t>
  </si>
  <si>
    <t>Ostale naknade građanima i kućanstvima iz proračuna</t>
  </si>
  <si>
    <t>Naknade građanima i kućanstvima u novcu</t>
  </si>
  <si>
    <t>Naknade građanima i kućanstvima u naravi</t>
  </si>
  <si>
    <t>Energija</t>
  </si>
  <si>
    <t>Materijal za tekuće i inv.održavanje</t>
  </si>
  <si>
    <t>Službena odjeća i obuća</t>
  </si>
  <si>
    <t>Usluge tekućeg i inv.održavanja</t>
  </si>
  <si>
    <t>Komunalne usluge</t>
  </si>
  <si>
    <t>Zdravstvene i veterinarske usluge</t>
  </si>
  <si>
    <t>Naknade građanima i kućanstvimana temelju osiguranja i druge naknade</t>
  </si>
  <si>
    <t>Računalne usluge</t>
  </si>
  <si>
    <t>Ostale usluge</t>
  </si>
  <si>
    <t>Članarine i norme</t>
  </si>
  <si>
    <t>Bankarske usluge i usluge platnog prometa</t>
  </si>
  <si>
    <t>Građevinski objekti</t>
  </si>
  <si>
    <t>Poslovni objekt</t>
  </si>
  <si>
    <t>Naknade za rad predstavničkih i izvršnih tijela,povjerenstava i slično</t>
  </si>
  <si>
    <t>Naknade građanima i kućanstvima iz EU sredstava</t>
  </si>
  <si>
    <t>Rashodi za dodatna ulaganja na nefinancijskoj imovini</t>
  </si>
  <si>
    <t>Dodatna ulaganja na građevinskim objektima</t>
  </si>
  <si>
    <t>Reprezentacija</t>
  </si>
  <si>
    <t>SVEUKUPNO</t>
  </si>
  <si>
    <t>PROGRAM 1001</t>
  </si>
  <si>
    <t>Aktivnost A100001</t>
  </si>
  <si>
    <t>Izvor financiranja 1.1.</t>
  </si>
  <si>
    <t>OPĆI PRIHODI I PRIMICI</t>
  </si>
  <si>
    <t>Stručno usavršavanej zaposlenika</t>
  </si>
  <si>
    <t>Uredski materijal i ostali materijalni rashodi</t>
  </si>
  <si>
    <t>Sitni inventar i auto gume</t>
  </si>
  <si>
    <t>Službena, radna i zaštitna odjeća i obuća</t>
  </si>
  <si>
    <t>Usluge telefona, pošte i prijevoza</t>
  </si>
  <si>
    <t>Premije osiguranja</t>
  </si>
  <si>
    <t>Naknade građanima i kućanstvima na temelju osiguranja i druge naknade</t>
  </si>
  <si>
    <t>Aktivnost A100002</t>
  </si>
  <si>
    <t>TEKUĆE I INVESTICIJSKO ODRŽAVANJE-minimalni standard</t>
  </si>
  <si>
    <t>Materijal i dijelovi za tekuće i investicijsko održavanje</t>
  </si>
  <si>
    <t>Usluge tekućeg i investicijskog održavanja</t>
  </si>
  <si>
    <t>Aktivnost A100003</t>
  </si>
  <si>
    <t>ENERGENTI</t>
  </si>
  <si>
    <t>POJAČANI STANDARD U ŠKOLSTVU</t>
  </si>
  <si>
    <t>INTELEKTUALNE USLUGE</t>
  </si>
  <si>
    <t>Tekući projekt T100002</t>
  </si>
  <si>
    <t>ŽUPANIJSKA STRUČNA VIJEĆA</t>
  </si>
  <si>
    <t>Tekući projekt T100003</t>
  </si>
  <si>
    <t>NATJECANJA</t>
  </si>
  <si>
    <t>Naknade za rad predstavničkih i izvršnih tijela, povjerenstva i slično</t>
  </si>
  <si>
    <t>Tekući projekt T100041</t>
  </si>
  <si>
    <t>E-TEHNIČAR</t>
  </si>
  <si>
    <t>Tekući projekt T100031</t>
  </si>
  <si>
    <t>Plaće (Bruto)</t>
  </si>
  <si>
    <t xml:space="preserve">Materijalni rashodi </t>
  </si>
  <si>
    <t>Naknade za prijevoz, za rad na terenu i odvojeni život</t>
  </si>
  <si>
    <t>Tekući projekt T100047</t>
  </si>
  <si>
    <t>PRSTEN POTPORE V</t>
  </si>
  <si>
    <t>PROGRAM 1003</t>
  </si>
  <si>
    <t>TEKUĆE I INVESTICIJSKO ODRŽAVANJE U ŠKOLSTVU</t>
  </si>
  <si>
    <t>PROGRAM 1002</t>
  </si>
  <si>
    <t xml:space="preserve">KAPITALNO ULAGANJE </t>
  </si>
  <si>
    <t>Tekući projekt T100001</t>
  </si>
  <si>
    <t>OPREMA ŠKOLA</t>
  </si>
  <si>
    <t>ADMINISTARTIVNO, TEHNIČKO I STRUČNO OSOBLJE</t>
  </si>
  <si>
    <t>Sportska i glazbena oprema</t>
  </si>
  <si>
    <t>Tekući projekt T100005</t>
  </si>
  <si>
    <t>Ostali rashodi</t>
  </si>
  <si>
    <t>Naknade šteta pravnim i fizičkim osobama</t>
  </si>
  <si>
    <t>Tekući projekt T100009</t>
  </si>
  <si>
    <t>OSTALE IZVANUČIONIČKE AKTIVNOSTI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</si>
  <si>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</si>
  <si>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</si>
  <si>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</si>
  <si>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</si>
  <si>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</si>
  <si>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Tekući projekt T100014</t>
  </si>
  <si>
    <t>TEKUĆE I INVESTICIJSKO ODRŽAVANJE</t>
  </si>
  <si>
    <t>Tekući projekt T100020</t>
  </si>
  <si>
    <t>NABAVA UDŽBENIKA ZA UČENIKE</t>
  </si>
  <si>
    <t>DODATNA ULAGANJA</t>
  </si>
  <si>
    <t>DONACIJE</t>
  </si>
  <si>
    <t>VLASTITI PRIHODI</t>
  </si>
  <si>
    <t>POMOĆI</t>
  </si>
  <si>
    <t>6.7.</t>
  </si>
  <si>
    <t>VLASTITI IZVORI</t>
  </si>
  <si>
    <t>Rezultat poslovanja</t>
  </si>
  <si>
    <t>Višak/manjak prihoda</t>
  </si>
  <si>
    <t>Višak prihoda</t>
  </si>
  <si>
    <t>Manjak prihoda</t>
  </si>
  <si>
    <t>09 Obrazovanje</t>
  </si>
  <si>
    <t>PRSTEN POTPORE VI</t>
  </si>
  <si>
    <t>ŠKOLSKO SPORTSKO DRUŠTVO</t>
  </si>
  <si>
    <t>Tekući projekt T100055</t>
  </si>
  <si>
    <t>Izvor financiranja 4.2.</t>
  </si>
  <si>
    <t>MINIMALNI STANDARD U SREDNJEM ŠKOLSTVU-MATERIJALNI I FINANCIJSKI RASHODI</t>
  </si>
  <si>
    <t>Naknade prijevoza za rad na terenu</t>
  </si>
  <si>
    <t>Zakupnine i najamnine</t>
  </si>
  <si>
    <t>OPĆI PRIHODI I PRIMICI DECENTRALIZIRANA SREDSTVA SŠ</t>
  </si>
  <si>
    <t>PROGRAMI SREDNJIH ŠKOLA IZVAN ŽUPANIJSKOG PRORAČUNA</t>
  </si>
  <si>
    <t>Izvor financiranja 3.4.</t>
  </si>
  <si>
    <t>Usluge promidžbe i informiranja</t>
  </si>
  <si>
    <t>Usluge platnog prometa</t>
  </si>
  <si>
    <t>Službena,radna i zaštitna odjeća</t>
  </si>
  <si>
    <t>Izvor financiranja 5.L.</t>
  </si>
  <si>
    <t>Doprinosi za obvezno zdravstveno osiguranje- sudske presude</t>
  </si>
  <si>
    <t>Doprinos zan obvezno zdrav.osiguranje sudske presude</t>
  </si>
  <si>
    <t>Plaće za redovan rad-sudske presude</t>
  </si>
  <si>
    <t>POMOĆI - SŠ</t>
  </si>
  <si>
    <t>VLASTITI PRIHODI - SŠ</t>
  </si>
  <si>
    <t>Knjige,umjetnička djela i ostale izlož.vrij.</t>
  </si>
  <si>
    <t>Tekući projekt T100021</t>
  </si>
  <si>
    <t>REGIONALNI CENTAR KOMPETENTNOSTI U STRUKOVNOM OBRAZOVANJU U STROJARSTVU INDUSTRIJA 4</t>
  </si>
  <si>
    <t>Izvor financiranja 5.S.</t>
  </si>
  <si>
    <t>Izvor financiranja 5.Ć.</t>
  </si>
  <si>
    <t>POMOĆI GRAD</t>
  </si>
  <si>
    <t>Izvor financiranja 6.4.</t>
  </si>
  <si>
    <t>Usluge telefona,interneta</t>
  </si>
  <si>
    <t>DONACIJA SŠ</t>
  </si>
  <si>
    <t>Stručna usavršavanja</t>
  </si>
  <si>
    <t>VLASTITI PRIHOD</t>
  </si>
  <si>
    <t>Razni projekti školskog kurikuluma</t>
  </si>
  <si>
    <t>Ostali projekti materijal za pripremu</t>
  </si>
  <si>
    <t>VLASTITI PRIHODI -SŠ</t>
  </si>
  <si>
    <t>DONACIJE - SŠ</t>
  </si>
  <si>
    <t>VLASTITI PRIHODI - PRENESENI VIŠAK PRIHODA - SŠ</t>
  </si>
  <si>
    <t>Računala i računalna oprema</t>
  </si>
  <si>
    <t>DONACIJE - PRENESENI VIŠAK PRIHODA - SŠ</t>
  </si>
  <si>
    <t>092 Srednješkolsko obrazovanje</t>
  </si>
  <si>
    <t>0922 Više srednješkolsko obrazovanje</t>
  </si>
  <si>
    <t>096 Srednješkolsko obrazovanje</t>
  </si>
  <si>
    <t>0960 Dodatna usluga u obrazovanju</t>
  </si>
  <si>
    <t>098 Srednješkolsko obrazovanje</t>
  </si>
  <si>
    <t>0980 Usluge u obrazovanju koje nisu drugdje svrstane</t>
  </si>
  <si>
    <t>5.Ć.</t>
  </si>
  <si>
    <t xml:space="preserve">POMOĆI </t>
  </si>
  <si>
    <t>5.L.</t>
  </si>
  <si>
    <t>Pomoći iz državnog proračuna temeljem prijenosa EU sredstava</t>
  </si>
  <si>
    <t>3.4.</t>
  </si>
  <si>
    <t>6.4.</t>
  </si>
  <si>
    <t>4.1.</t>
  </si>
  <si>
    <t>4.2.</t>
  </si>
  <si>
    <t>POMOĆI-VIŠAK PRIHODA-SŠ</t>
  </si>
  <si>
    <t>POMOĆI-MANJAK PRIHODA-SŠ</t>
  </si>
  <si>
    <t>5.S.</t>
  </si>
  <si>
    <t>Predsjednik šklolskog odbora</t>
  </si>
  <si>
    <t>Saša Rodić</t>
  </si>
  <si>
    <t>Izvršenje 2022. (€)</t>
  </si>
  <si>
    <t>Plan 2023. (€)</t>
  </si>
  <si>
    <t>D) VIŠEGODIŠNJI PLAN URAVNOTEŽENJA</t>
  </si>
  <si>
    <t>Izvršenje 2022.*</t>
  </si>
  <si>
    <t>PRIJENOS VIŠKA / MANJKA IZ PRETHODNE(IH) GODINE</t>
  </si>
  <si>
    <t>VIŠAK / MANJAK TEKUĆE GODINE</t>
  </si>
  <si>
    <t>PRIJENOS VIŠKA / MANJKA U SLJEDEĆE RAZDOBLJE</t>
  </si>
  <si>
    <t>* Napomena: Iznosi u stupcima Izvršenje 2022. preračunavaju se iz kuna u eure prema fiksnom tečaju konverzije (1 EUR=7,53450 kuna) i po pravilima za preračunavanje i zaokruživanje.</t>
  </si>
  <si>
    <t xml:space="preserve">C) PRENESENI VIŠAK ILI PRENESENI MANJAK </t>
  </si>
  <si>
    <r>
      <t xml:space="preserve">PRSTEN POTPORE </t>
    </r>
    <r>
      <rPr>
        <b/>
        <i/>
        <sz val="8"/>
        <color indexed="8"/>
        <rFont val="Arial"/>
        <family val="2"/>
        <charset val="238"/>
      </rPr>
      <t>IV</t>
    </r>
  </si>
  <si>
    <t>PRSTEN POTPORE VII</t>
  </si>
  <si>
    <t>Ostali poslovni građevinski objekti</t>
  </si>
  <si>
    <t>POMOĆI GRAD-VIŠAK PRIHODA SŠ</t>
  </si>
  <si>
    <t>PRIHODI POSLOVANJA PREMA IZVORIMA FINANCIRANJA</t>
  </si>
  <si>
    <t>Brojčana oznaka i naziv</t>
  </si>
  <si>
    <t>Izvršenje 2022.</t>
  </si>
  <si>
    <t>1 Opći prihodi i primici</t>
  </si>
  <si>
    <t>4 Prihodi za posebne namjene</t>
  </si>
  <si>
    <t>5 Pomoći</t>
  </si>
  <si>
    <t>RASHODI POSLOVANJA PREMA IZVORIMA FINANCIRANJA</t>
  </si>
  <si>
    <t>3 Vlastiti prihodi</t>
  </si>
  <si>
    <t>Ostali materijal za redovno poslovanje</t>
  </si>
  <si>
    <t>EU PROJEKT ERAZMUS +</t>
  </si>
  <si>
    <t>DONACIJE - PRENESENI MANJAK PRIHODA - SŠ</t>
  </si>
  <si>
    <t>Tekući projekt T100058</t>
  </si>
  <si>
    <t>1.1. Opći prihodi i primici</t>
  </si>
  <si>
    <t>3.4. Vlastiti prihodi</t>
  </si>
  <si>
    <t>4.M. Ostali prihodi za posebne namjene</t>
  </si>
  <si>
    <t>5.L. Pomoći</t>
  </si>
  <si>
    <t>5.S. Pomoći EU</t>
  </si>
  <si>
    <t>6 Donacije</t>
  </si>
  <si>
    <t>6.4. Donacije</t>
  </si>
  <si>
    <t>9 Rezultat</t>
  </si>
  <si>
    <t>9 Višak</t>
  </si>
  <si>
    <t>5.Ć.Pomoći</t>
  </si>
  <si>
    <t>4.2. Opći prihodi i mprimici</t>
  </si>
  <si>
    <t xml:space="preserve">9.5.S. Višak Pomoći </t>
  </si>
  <si>
    <t>Ravnateljica</t>
  </si>
  <si>
    <t>Sonja Stipanović,mag.oec</t>
  </si>
  <si>
    <t>GODIŠNJI IZVJEŠTAJ O IZVRŠENJU FINANCIJSKOG PLANA SREDNJE ŠKOLE JASTREBARSKO</t>
  </si>
  <si>
    <t>GODIŠNJI IZVJEŠTAJ O IZVRŠENJU FINANCIJSKOG PLANA SREDNJE ŠKOLE JASTREBARSKO ZA 2023.GODINU</t>
  </si>
  <si>
    <t>GODIŠNJI IZVJEŠTAJ O IZVRŠENJU FINANCIJSKI PLAN SREDNJE ŠKOLE ZASTREBARSKO ZA 2023.GODINU</t>
  </si>
  <si>
    <t>IZVJEŠTAJ O IZVRŠENJU FIANCIJSKOG PLANA SŠ "JASTREBARSKO" 
ZA 2023. GODINU</t>
  </si>
  <si>
    <t>Tekući plan 2023</t>
  </si>
  <si>
    <t>INDEKS  6=5/2*100</t>
  </si>
  <si>
    <t>INDEKS  7=5/4*100</t>
  </si>
  <si>
    <t>Prijenos između proačunskih korisnika istog proračuna</t>
  </si>
  <si>
    <t xml:space="preserve">Tekući prijenos između proračunskim korisnicima istog proračuna </t>
  </si>
  <si>
    <t>EU POMOĆI-VIŠAK PRIHODA</t>
  </si>
  <si>
    <t xml:space="preserve">INDEKS  6=5/2*100                  6 </t>
  </si>
  <si>
    <t>INDEKS  7=5/4*100                 7</t>
  </si>
  <si>
    <r>
      <t xml:space="preserve">Ostvarenje izvšenja 1.-12.20223                       </t>
    </r>
    <r>
      <rPr>
        <sz val="10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5</t>
    </r>
  </si>
  <si>
    <r>
      <t xml:space="preserve">Tekući plan 2023                      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4</t>
    </r>
  </si>
  <si>
    <r>
      <t xml:space="preserve">Izvršenje 2022. (€)                                 </t>
    </r>
    <r>
      <rPr>
        <sz val="8"/>
        <rFont val="Arial"/>
        <family val="2"/>
        <charset val="238"/>
      </rPr>
      <t>2</t>
    </r>
  </si>
  <si>
    <r>
      <t xml:space="preserve">Naziv prihoda                                      </t>
    </r>
    <r>
      <rPr>
        <sz val="10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1</t>
    </r>
  </si>
  <si>
    <t>Ostvarenje izvšenja 1.-12.2023</t>
  </si>
  <si>
    <t>Pomoći dane u inozemstvo i unutar općeg proračuna</t>
  </si>
  <si>
    <t>Prijenos između proračunskih korisnika</t>
  </si>
  <si>
    <t>Tekući prijenos između proračunskih korisnika istog proračuna</t>
  </si>
  <si>
    <t>POMOĆI EU</t>
  </si>
  <si>
    <t>VLASTITI</t>
  </si>
  <si>
    <t xml:space="preserve">9.5.S. Višak </t>
  </si>
  <si>
    <t>097 Srednješkolsko obrazovanje</t>
  </si>
  <si>
    <t>0970 Istraživanje i razvoj obrazovanja</t>
  </si>
  <si>
    <r>
      <t xml:space="preserve">Tekući plan 2023                        </t>
    </r>
    <r>
      <rPr>
        <sz val="8"/>
        <color indexed="8"/>
        <rFont val="Arial"/>
        <family val="2"/>
      </rPr>
      <t>4</t>
    </r>
  </si>
  <si>
    <t>Tekući projekt T100040</t>
  </si>
  <si>
    <t xml:space="preserve">STRUČNA USAVRŠAVANJA </t>
  </si>
  <si>
    <t>,</t>
  </si>
  <si>
    <t>Tekuće donacije u naraci</t>
  </si>
  <si>
    <t xml:space="preserve">Tekuće donacije </t>
  </si>
  <si>
    <t xml:space="preserve">Ostali rashodi </t>
  </si>
  <si>
    <t>Ostale usluge za komunikaciju ni prijevoz</t>
  </si>
  <si>
    <t>Novčana naknada zbog nezapošlj.invali.osobe</t>
  </si>
  <si>
    <r>
      <t xml:space="preserve">Ostvarenje   izvšenja        1.-12.2023                       </t>
    </r>
    <r>
      <rPr>
        <sz val="10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5</t>
    </r>
  </si>
  <si>
    <t>Ostvarenje/Izvršenje 2022. (€)</t>
  </si>
  <si>
    <t>Izvorni Plan /Rebalans 2023.</t>
  </si>
  <si>
    <r>
      <t xml:space="preserve">Ostvarenje /izvšenja                       1.-12.2023                       </t>
    </r>
    <r>
      <rPr>
        <sz val="8"/>
        <color indexed="8"/>
        <rFont val="Arial"/>
        <family val="2"/>
      </rPr>
      <t xml:space="preserve"> 5</t>
    </r>
  </si>
  <si>
    <t xml:space="preserve">Izvorni Plan/Rebalans2023. </t>
  </si>
  <si>
    <t>Izvorni Plan/Rebalans2023</t>
  </si>
  <si>
    <t>GODIŠNJI IZVJEŠTAJ O IZVRŠENJU FINANCIJSKOG PLANA SREDNJE ŠKOLE JASTREBARSKO ZA 2023.GODINMU</t>
  </si>
  <si>
    <t>GODIŠNJI IZVJEŠTAJ O IZVRŠENJU FINANCIJSKOG PLANA SREDNJE ŠKOLE  JASTREBARSKO ZA 2023.GODINMU</t>
  </si>
  <si>
    <t>U Jastrebarskom, 18.3.2024.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</si>
</sst>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EDEDED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9" fillId="0" borderId="0"/>
    <xf numFmtId="0" fontId="44" fillId="0" borderId="0"/>
  </cellStyleXfs>
  <cellXfs count="34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>
      <alignment horizontal="right"/>
    </xf>
    <xf numFmtId="0" fontId="0" fillId="0" borderId="0" xfId="0" applyFont="1"/>
    <xf numFmtId="4" fontId="3" fillId="2" borderId="4" xfId="0" applyNumberFormat="1" applyFont="1" applyFill="1" applyBorder="1" applyAlignment="1">
      <alignment horizontal="right"/>
    </xf>
    <xf numFmtId="0" fontId="1" fillId="0" borderId="0" xfId="0" applyFont="1"/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0" fontId="18" fillId="0" borderId="0" xfId="0" applyFont="1" applyFill="1"/>
    <xf numFmtId="0" fontId="0" fillId="0" borderId="0" xfId="0" applyProtection="1"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5" borderId="3" xfId="0" applyNumberFormat="1" applyFont="1" applyFill="1" applyBorder="1" applyAlignment="1" applyProtection="1">
      <alignment horizontal="left" vertical="center" wrapText="1"/>
    </xf>
    <xf numFmtId="0" fontId="20" fillId="5" borderId="3" xfId="0" quotePrefix="1" applyFont="1" applyFill="1" applyBorder="1" applyAlignment="1">
      <alignment horizontal="left" vertical="center"/>
    </xf>
    <xf numFmtId="164" fontId="20" fillId="5" borderId="4" xfId="0" quotePrefix="1" applyNumberFormat="1" applyFont="1" applyFill="1" applyBorder="1" applyAlignment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</xf>
    <xf numFmtId="0" fontId="26" fillId="4" borderId="3" xfId="0" applyNumberFormat="1" applyFont="1" applyFill="1" applyBorder="1" applyAlignment="1" applyProtection="1">
      <alignment horizontal="center" vertical="center" wrapText="1"/>
    </xf>
    <xf numFmtId="0" fontId="26" fillId="4" borderId="4" xfId="0" applyNumberFormat="1" applyFont="1" applyFill="1" applyBorder="1" applyAlignment="1" applyProtection="1">
      <alignment horizontal="center" vertical="center" wrapText="1"/>
    </xf>
    <xf numFmtId="0" fontId="19" fillId="4" borderId="4" xfId="0" applyNumberFormat="1" applyFont="1" applyFill="1" applyBorder="1" applyAlignment="1" applyProtection="1">
      <alignment horizontal="center" vertical="center" wrapText="1"/>
    </xf>
    <xf numFmtId="0" fontId="19" fillId="3" borderId="3" xfId="0" applyNumberFormat="1" applyFont="1" applyFill="1" applyBorder="1" applyAlignment="1" applyProtection="1">
      <alignment horizontal="left" vertical="center" wrapText="1"/>
    </xf>
    <xf numFmtId="0" fontId="20" fillId="3" borderId="3" xfId="0" applyNumberFormat="1" applyFont="1" applyFill="1" applyBorder="1" applyAlignment="1" applyProtection="1">
      <alignment horizontal="left" vertical="center" wrapText="1"/>
    </xf>
    <xf numFmtId="164" fontId="20" fillId="3" borderId="4" xfId="0" applyNumberFormat="1" applyFont="1" applyFill="1" applyBorder="1" applyAlignment="1" applyProtection="1">
      <alignment horizontal="right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164" fontId="19" fillId="2" borderId="4" xfId="0" applyNumberFormat="1" applyFont="1" applyFill="1" applyBorder="1" applyAlignment="1" applyProtection="1">
      <alignment horizontal="right" wrapText="1"/>
    </xf>
    <xf numFmtId="0" fontId="27" fillId="2" borderId="3" xfId="0" applyNumberFormat="1" applyFont="1" applyFill="1" applyBorder="1" applyAlignment="1" applyProtection="1">
      <alignment horizontal="left" vertical="center" wrapText="1"/>
    </xf>
    <xf numFmtId="164" fontId="27" fillId="2" borderId="4" xfId="0" applyNumberFormat="1" applyFont="1" applyFill="1" applyBorder="1" applyAlignment="1" applyProtection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0" fontId="27" fillId="5" borderId="3" xfId="0" applyNumberFormat="1" applyFont="1" applyFill="1" applyBorder="1" applyAlignment="1" applyProtection="1">
      <alignment horizontal="left" vertical="center" wrapText="1"/>
    </xf>
    <xf numFmtId="0" fontId="20" fillId="5" borderId="3" xfId="0" applyNumberFormat="1" applyFont="1" applyFill="1" applyBorder="1" applyAlignment="1" applyProtection="1">
      <alignment horizontal="left" vertical="center" wrapText="1"/>
    </xf>
    <xf numFmtId="164" fontId="20" fillId="5" borderId="4" xfId="0" applyNumberFormat="1" applyFont="1" applyFill="1" applyBorder="1" applyAlignment="1" applyProtection="1">
      <alignment horizontal="right" wrapText="1"/>
    </xf>
    <xf numFmtId="0" fontId="27" fillId="2" borderId="3" xfId="0" quotePrefix="1" applyFont="1" applyFill="1" applyBorder="1" applyAlignment="1">
      <alignment horizontal="left" vertical="center"/>
    </xf>
    <xf numFmtId="0" fontId="28" fillId="2" borderId="3" xfId="0" quotePrefix="1" applyFont="1" applyFill="1" applyBorder="1" applyAlignment="1">
      <alignment horizontal="left" vertical="center"/>
    </xf>
    <xf numFmtId="164" fontId="27" fillId="2" borderId="4" xfId="0" quotePrefix="1" applyNumberFormat="1" applyFont="1" applyFill="1" applyBorder="1" applyAlignment="1">
      <alignment horizontal="right" wrapText="1"/>
    </xf>
    <xf numFmtId="0" fontId="20" fillId="2" borderId="3" xfId="0" quotePrefix="1" applyFont="1" applyFill="1" applyBorder="1" applyAlignment="1">
      <alignment horizontal="left" vertical="center"/>
    </xf>
    <xf numFmtId="0" fontId="27" fillId="5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16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27" fillId="2" borderId="3" xfId="0" applyNumberFormat="1" applyFont="1" applyFill="1" applyBorder="1" applyAlignment="1" applyProtection="1">
      <alignment horizontal="left" vertical="center"/>
    </xf>
    <xf numFmtId="0" fontId="19" fillId="2" borderId="3" xfId="0" applyNumberFormat="1" applyFont="1" applyFill="1" applyBorder="1" applyAlignment="1" applyProtection="1">
      <alignment horizontal="left" vertical="center"/>
    </xf>
    <xf numFmtId="0" fontId="27" fillId="2" borderId="3" xfId="0" applyNumberFormat="1" applyFont="1" applyFill="1" applyBorder="1" applyAlignment="1" applyProtection="1">
      <alignment vertical="center" wrapText="1"/>
    </xf>
    <xf numFmtId="4" fontId="26" fillId="2" borderId="4" xfId="0" applyNumberFormat="1" applyFont="1" applyFill="1" applyBorder="1" applyAlignment="1">
      <alignment horizontal="right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4" fontId="24" fillId="2" borderId="4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0" fontId="27" fillId="2" borderId="3" xfId="0" quotePrefix="1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19" fillId="2" borderId="3" xfId="0" applyNumberFormat="1" applyFont="1" applyFill="1" applyBorder="1" applyAlignment="1" applyProtection="1">
      <alignment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0" fontId="20" fillId="5" borderId="3" xfId="0" applyNumberFormat="1" applyFont="1" applyFill="1" applyBorder="1" applyAlignment="1" applyProtection="1">
      <alignment vertical="center" wrapText="1"/>
    </xf>
    <xf numFmtId="0" fontId="20" fillId="8" borderId="3" xfId="0" applyNumberFormat="1" applyFont="1" applyFill="1" applyBorder="1" applyAlignment="1" applyProtection="1">
      <alignment vertical="center" wrapText="1"/>
    </xf>
    <xf numFmtId="0" fontId="30" fillId="0" borderId="0" xfId="0" applyFont="1"/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8" borderId="3" xfId="0" applyFont="1" applyFill="1" applyBorder="1"/>
    <xf numFmtId="4" fontId="19" fillId="2" borderId="4" xfId="0" applyNumberFormat="1" applyFont="1" applyFill="1" applyBorder="1" applyAlignment="1" applyProtection="1">
      <alignment horizontal="right" wrapText="1"/>
    </xf>
    <xf numFmtId="4" fontId="20" fillId="5" borderId="4" xfId="0" applyNumberFormat="1" applyFont="1" applyFill="1" applyBorder="1" applyAlignment="1" applyProtection="1">
      <alignment horizontal="right" vertical="center" wrapText="1"/>
    </xf>
    <xf numFmtId="4" fontId="29" fillId="0" borderId="3" xfId="0" applyNumberFormat="1" applyFont="1" applyBorder="1" applyAlignment="1">
      <alignment horizontal="right" wrapText="1"/>
    </xf>
    <xf numFmtId="4" fontId="30" fillId="0" borderId="3" xfId="0" applyNumberFormat="1" applyFont="1" applyBorder="1" applyAlignment="1">
      <alignment horizontal="right" wrapText="1"/>
    </xf>
    <xf numFmtId="4" fontId="19" fillId="8" borderId="3" xfId="0" applyNumberFormat="1" applyFont="1" applyFill="1" applyBorder="1" applyAlignment="1">
      <alignment horizontal="right" wrapText="1"/>
    </xf>
    <xf numFmtId="4" fontId="19" fillId="2" borderId="4" xfId="0" quotePrefix="1" applyNumberFormat="1" applyFont="1" applyFill="1" applyBorder="1" applyAlignment="1">
      <alignment horizontal="right" wrapText="1"/>
    </xf>
    <xf numFmtId="0" fontId="19" fillId="2" borderId="3" xfId="0" quotePrefix="1" applyFont="1" applyFill="1" applyBorder="1" applyAlignment="1">
      <alignment horizontal="left"/>
    </xf>
    <xf numFmtId="0" fontId="20" fillId="2" borderId="3" xfId="0" quotePrefix="1" applyFont="1" applyFill="1" applyBorder="1" applyAlignment="1">
      <alignment horizontal="left"/>
    </xf>
    <xf numFmtId="0" fontId="6" fillId="2" borderId="4" xfId="0" applyNumberFormat="1" applyFont="1" applyFill="1" applyBorder="1" applyAlignment="1" applyProtection="1">
      <alignment horizontal="left" wrapText="1"/>
    </xf>
    <xf numFmtId="0" fontId="1" fillId="0" borderId="0" xfId="0" applyFont="1" applyAlignment="1"/>
    <xf numFmtId="0" fontId="27" fillId="2" borderId="3" xfId="0" quotePrefix="1" applyFont="1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wrapText="1"/>
    </xf>
    <xf numFmtId="4" fontId="27" fillId="2" borderId="4" xfId="0" quotePrefix="1" applyNumberFormat="1" applyFont="1" applyFill="1" applyBorder="1" applyAlignment="1">
      <alignment horizontal="right" wrapText="1"/>
    </xf>
    <xf numFmtId="0" fontId="0" fillId="0" borderId="0" xfId="0" applyAlignment="1"/>
    <xf numFmtId="4" fontId="27" fillId="2" borderId="4" xfId="0" applyNumberFormat="1" applyFont="1" applyFill="1" applyBorder="1" applyAlignment="1" applyProtection="1">
      <alignment horizontal="right" wrapText="1"/>
    </xf>
    <xf numFmtId="0" fontId="27" fillId="2" borderId="3" xfId="0" quotePrefix="1" applyFont="1" applyFill="1" applyBorder="1" applyAlignment="1">
      <alignment horizontal="left" wrapText="1"/>
    </xf>
    <xf numFmtId="0" fontId="0" fillId="0" borderId="0" xfId="0" applyFont="1" applyAlignment="1"/>
    <xf numFmtId="4" fontId="30" fillId="0" borderId="3" xfId="0" applyNumberFormat="1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/>
    <xf numFmtId="0" fontId="11" fillId="2" borderId="3" xfId="0" quotePrefix="1" applyFont="1" applyFill="1" applyBorder="1" applyAlignment="1">
      <alignment horizontal="left" vertical="center" wrapText="1"/>
    </xf>
    <xf numFmtId="0" fontId="17" fillId="5" borderId="4" xfId="0" applyNumberFormat="1" applyFont="1" applyFill="1" applyBorder="1" applyAlignment="1" applyProtection="1">
      <alignment horizontal="lef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4" fontId="6" fillId="8" borderId="4" xfId="0" applyNumberFormat="1" applyFont="1" applyFill="1" applyBorder="1" applyAlignment="1">
      <alignment horizontal="right"/>
    </xf>
    <xf numFmtId="164" fontId="19" fillId="5" borderId="4" xfId="0" quotePrefix="1" applyNumberFormat="1" applyFont="1" applyFill="1" applyBorder="1" applyAlignment="1">
      <alignment horizontal="right" wrapText="1"/>
    </xf>
    <xf numFmtId="164" fontId="19" fillId="5" borderId="4" xfId="0" applyNumberFormat="1" applyFont="1" applyFill="1" applyBorder="1" applyAlignment="1" applyProtection="1">
      <alignment horizontal="right" wrapText="1"/>
    </xf>
    <xf numFmtId="4" fontId="19" fillId="5" borderId="4" xfId="0" applyNumberFormat="1" applyFont="1" applyFill="1" applyBorder="1" applyAlignment="1" applyProtection="1">
      <alignment horizontal="right" vertical="center" wrapText="1"/>
    </xf>
    <xf numFmtId="4" fontId="19" fillId="5" borderId="4" xfId="0" applyNumberFormat="1" applyFont="1" applyFill="1" applyBorder="1" applyAlignment="1" applyProtection="1">
      <alignment horizontal="right" wrapText="1"/>
    </xf>
    <xf numFmtId="0" fontId="31" fillId="10" borderId="4" xfId="0" applyNumberFormat="1" applyFont="1" applyFill="1" applyBorder="1" applyAlignment="1" applyProtection="1">
      <alignment horizontal="left" vertical="center" wrapText="1"/>
    </xf>
    <xf numFmtId="0" fontId="31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7" borderId="4" xfId="0" applyNumberFormat="1" applyFont="1" applyFill="1" applyBorder="1" applyAlignment="1" applyProtection="1">
      <alignment horizontal="left" vertical="center" wrapText="1"/>
    </xf>
    <xf numFmtId="4" fontId="33" fillId="7" borderId="4" xfId="0" applyNumberFormat="1" applyFont="1" applyFill="1" applyBorder="1" applyAlignment="1" applyProtection="1">
      <alignment horizontal="right" wrapText="1"/>
    </xf>
    <xf numFmtId="4" fontId="31" fillId="10" borderId="4" xfId="0" applyNumberFormat="1" applyFont="1" applyFill="1" applyBorder="1" applyAlignment="1">
      <alignment horizontal="right"/>
    </xf>
    <xf numFmtId="0" fontId="31" fillId="9" borderId="4" xfId="0" applyNumberFormat="1" applyFont="1" applyFill="1" applyBorder="1" applyAlignment="1" applyProtection="1">
      <alignment horizontal="left" vertical="center" wrapText="1"/>
    </xf>
    <xf numFmtId="4" fontId="31" fillId="9" borderId="4" xfId="0" applyNumberFormat="1" applyFont="1" applyFill="1" applyBorder="1" applyAlignment="1">
      <alignment horizontal="right"/>
    </xf>
    <xf numFmtId="0" fontId="34" fillId="5" borderId="4" xfId="0" applyNumberFormat="1" applyFont="1" applyFill="1" applyBorder="1" applyAlignment="1" applyProtection="1">
      <alignment horizontal="left" vertical="center" wrapText="1"/>
    </xf>
    <xf numFmtId="4" fontId="31" fillId="5" borderId="4" xfId="0" applyNumberFormat="1" applyFont="1" applyFill="1" applyBorder="1" applyAlignment="1">
      <alignment horizontal="right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4" fontId="31" fillId="2" borderId="4" xfId="0" applyNumberFormat="1" applyFont="1" applyFill="1" applyBorder="1" applyAlignment="1">
      <alignment horizontal="right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4" fontId="35" fillId="2" borderId="4" xfId="0" applyNumberFormat="1" applyFont="1" applyFill="1" applyBorder="1" applyAlignment="1">
      <alignment horizontal="right"/>
    </xf>
    <xf numFmtId="4" fontId="35" fillId="2" borderId="3" xfId="0" applyNumberFormat="1" applyFont="1" applyFill="1" applyBorder="1" applyAlignment="1">
      <alignment horizontal="right"/>
    </xf>
    <xf numFmtId="4" fontId="35" fillId="2" borderId="3" xfId="0" applyNumberFormat="1" applyFont="1" applyFill="1" applyBorder="1" applyAlignment="1" applyProtection="1">
      <alignment horizontal="right" wrapText="1"/>
    </xf>
    <xf numFmtId="0" fontId="31" fillId="6" borderId="4" xfId="0" applyNumberFormat="1" applyFont="1" applyFill="1" applyBorder="1" applyAlignment="1" applyProtection="1">
      <alignment horizontal="left" vertical="center" wrapText="1"/>
    </xf>
    <xf numFmtId="4" fontId="31" fillId="6" borderId="4" xfId="0" applyNumberFormat="1" applyFont="1" applyFill="1" applyBorder="1" applyAlignment="1">
      <alignment horizontal="right"/>
    </xf>
    <xf numFmtId="0" fontId="35" fillId="10" borderId="4" xfId="0" applyNumberFormat="1" applyFont="1" applyFill="1" applyBorder="1" applyAlignment="1" applyProtection="1">
      <alignment horizontal="left" vertical="center" wrapText="1"/>
    </xf>
    <xf numFmtId="4" fontId="35" fillId="10" borderId="4" xfId="0" applyNumberFormat="1" applyFont="1" applyFill="1" applyBorder="1" applyAlignment="1">
      <alignment horizontal="right"/>
    </xf>
    <xf numFmtId="0" fontId="31" fillId="6" borderId="4" xfId="0" applyNumberFormat="1" applyFont="1" applyFill="1" applyBorder="1" applyAlignment="1" applyProtection="1">
      <alignment horizontal="left" vertical="center" wrapTex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1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2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 indent="1"/>
    </xf>
    <xf numFmtId="0" fontId="34" fillId="5" borderId="4" xfId="0" applyNumberFormat="1" applyFont="1" applyFill="1" applyBorder="1" applyAlignment="1" applyProtection="1">
      <alignment horizontal="left" vertical="center" wrapTex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0" fontId="31" fillId="9" borderId="4" xfId="0" applyNumberFormat="1" applyFont="1" applyFill="1" applyBorder="1" applyAlignment="1" applyProtection="1">
      <alignment horizontal="left" vertical="center" wrapText="1"/>
    </xf>
    <xf numFmtId="4" fontId="31" fillId="2" borderId="3" xfId="0" applyNumberFormat="1" applyFont="1" applyFill="1" applyBorder="1" applyAlignment="1">
      <alignment horizontal="right"/>
    </xf>
    <xf numFmtId="4" fontId="35" fillId="5" borderId="4" xfId="0" applyNumberFormat="1" applyFont="1" applyFill="1" applyBorder="1" applyAlignment="1">
      <alignment horizontal="right"/>
    </xf>
    <xf numFmtId="0" fontId="36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top" wrapText="1"/>
    </xf>
    <xf numFmtId="164" fontId="24" fillId="2" borderId="4" xfId="0" applyNumberFormat="1" applyFont="1" applyFill="1" applyBorder="1" applyAlignment="1">
      <alignment wrapText="1"/>
    </xf>
    <xf numFmtId="164" fontId="11" fillId="2" borderId="4" xfId="0" applyNumberFormat="1" applyFont="1" applyFill="1" applyBorder="1" applyAlignment="1" applyProtection="1">
      <alignment horizontal="right" wrapText="1"/>
    </xf>
    <xf numFmtId="164" fontId="6" fillId="2" borderId="4" xfId="0" applyNumberFormat="1" applyFont="1" applyFill="1" applyBorder="1" applyAlignment="1">
      <alignment horizontal="right" wrapText="1"/>
    </xf>
    <xf numFmtId="0" fontId="11" fillId="11" borderId="3" xfId="0" applyNumberFormat="1" applyFont="1" applyFill="1" applyBorder="1" applyAlignment="1" applyProtection="1">
      <alignment horizontal="left" vertical="center" wrapText="1"/>
    </xf>
    <xf numFmtId="4" fontId="6" fillId="11" borderId="4" xfId="0" applyNumberFormat="1" applyFont="1" applyFill="1" applyBorder="1" applyAlignment="1">
      <alignment horizontal="right"/>
    </xf>
    <xf numFmtId="164" fontId="6" fillId="2" borderId="4" xfId="0" applyNumberFormat="1" applyFont="1" applyFill="1" applyBorder="1" applyAlignment="1">
      <alignment wrapText="1"/>
    </xf>
    <xf numFmtId="16" fontId="20" fillId="5" borderId="3" xfId="0" applyNumberFormat="1" applyFont="1" applyFill="1" applyBorder="1" applyAlignment="1" applyProtection="1">
      <alignment horizontal="left" vertical="center" wrapText="1"/>
    </xf>
    <xf numFmtId="4" fontId="9" fillId="2" borderId="4" xfId="0" applyNumberFormat="1" applyFont="1" applyFill="1" applyBorder="1" applyAlignment="1" applyProtection="1">
      <alignment horizontal="right" wrapText="1"/>
    </xf>
    <xf numFmtId="0" fontId="31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2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 inden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0" fontId="37" fillId="0" borderId="0" xfId="0" quotePrefix="1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3" fontId="11" fillId="4" borderId="1" xfId="0" quotePrefix="1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2" borderId="0" xfId="0" quotePrefix="1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>
      <alignment horizontal="right"/>
    </xf>
    <xf numFmtId="0" fontId="31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2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 inden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16" fontId="20" fillId="5" borderId="3" xfId="0" quotePrefix="1" applyNumberFormat="1" applyFont="1" applyFill="1" applyBorder="1" applyAlignment="1">
      <alignment horizontal="left" vertical="center"/>
    </xf>
    <xf numFmtId="0" fontId="40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13" borderId="3" xfId="1" applyFont="1" applyFill="1" applyBorder="1" applyAlignment="1">
      <alignment horizontal="left" vertical="center" wrapText="1"/>
    </xf>
    <xf numFmtId="4" fontId="6" fillId="13" borderId="4" xfId="1" applyNumberFormat="1" applyFont="1" applyFill="1" applyBorder="1" applyAlignment="1">
      <alignment horizontal="right" vertical="center" wrapText="1"/>
    </xf>
    <xf numFmtId="4" fontId="6" fillId="13" borderId="3" xfId="1" applyNumberFormat="1" applyFont="1" applyFill="1" applyBorder="1" applyAlignment="1">
      <alignment horizontal="right" vertical="center" wrapText="1"/>
    </xf>
    <xf numFmtId="0" fontId="41" fillId="0" borderId="0" xfId="1" applyFont="1"/>
    <xf numFmtId="0" fontId="11" fillId="3" borderId="3" xfId="1" applyFont="1" applyFill="1" applyBorder="1" applyAlignment="1">
      <alignment vertical="center" wrapText="1"/>
    </xf>
    <xf numFmtId="4" fontId="6" fillId="3" borderId="3" xfId="1" applyNumberFormat="1" applyFont="1" applyFill="1" applyBorder="1" applyAlignment="1">
      <alignment horizontal="right" vertical="center" wrapText="1"/>
    </xf>
    <xf numFmtId="0" fontId="10" fillId="2" borderId="3" xfId="1" quotePrefix="1" applyFont="1" applyFill="1" applyBorder="1" applyAlignment="1">
      <alignment horizontal="left" vertical="center"/>
    </xf>
    <xf numFmtId="4" fontId="42" fillId="2" borderId="3" xfId="1" applyNumberFormat="1" applyFont="1" applyFill="1" applyBorder="1" applyAlignment="1">
      <alignment horizontal="right" vertical="center"/>
    </xf>
    <xf numFmtId="4" fontId="42" fillId="2" borderId="3" xfId="1" applyNumberFormat="1" applyFont="1" applyFill="1" applyBorder="1" applyAlignment="1">
      <alignment horizontal="right"/>
    </xf>
    <xf numFmtId="4" fontId="42" fillId="0" borderId="3" xfId="1" applyNumberFormat="1" applyFont="1" applyBorder="1" applyAlignment="1">
      <alignment horizontal="right" vertical="center" wrapText="1"/>
    </xf>
    <xf numFmtId="0" fontId="43" fillId="0" borderId="0" xfId="1" applyFont="1"/>
    <xf numFmtId="4" fontId="42" fillId="2" borderId="4" xfId="1" applyNumberFormat="1" applyFont="1" applyFill="1" applyBorder="1" applyAlignment="1">
      <alignment horizontal="right" vertical="center"/>
    </xf>
    <xf numFmtId="4" fontId="3" fillId="0" borderId="3" xfId="1" applyNumberFormat="1" applyFont="1" applyBorder="1" applyAlignment="1">
      <alignment horizontal="right" vertical="center" wrapText="1"/>
    </xf>
    <xf numFmtId="0" fontId="11" fillId="3" borderId="3" xfId="1" applyFont="1" applyFill="1" applyBorder="1" applyAlignment="1">
      <alignment horizontal="left" vertical="center" wrapText="1"/>
    </xf>
    <xf numFmtId="4" fontId="6" fillId="3" borderId="4" xfId="1" applyNumberFormat="1" applyFont="1" applyFill="1" applyBorder="1" applyAlignment="1">
      <alignment horizontal="right" vertical="center"/>
    </xf>
    <xf numFmtId="0" fontId="10" fillId="2" borderId="3" xfId="1" quotePrefix="1" applyFont="1" applyFill="1" applyBorder="1" applyAlignment="1">
      <alignment horizontal="left" wrapText="1"/>
    </xf>
    <xf numFmtId="4" fontId="42" fillId="2" borderId="4" xfId="1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 wrapText="1"/>
    </xf>
    <xf numFmtId="0" fontId="43" fillId="0" borderId="0" xfId="1" applyFont="1" applyAlignment="1">
      <alignment horizontal="right"/>
    </xf>
    <xf numFmtId="0" fontId="6" fillId="3" borderId="3" xfId="1" applyFont="1" applyFill="1" applyBorder="1" applyAlignment="1">
      <alignment horizontal="left" vertical="center" wrapText="1"/>
    </xf>
    <xf numFmtId="4" fontId="45" fillId="14" borderId="0" xfId="2" applyNumberFormat="1" applyFont="1" applyFill="1"/>
    <xf numFmtId="0" fontId="10" fillId="2" borderId="3" xfId="1" quotePrefix="1" applyFont="1" applyFill="1" applyBorder="1" applyAlignment="1">
      <alignment horizontal="left" vertical="center" wrapText="1"/>
    </xf>
    <xf numFmtId="0" fontId="46" fillId="0" borderId="0" xfId="1" applyFont="1"/>
    <xf numFmtId="0" fontId="46" fillId="0" borderId="0" xfId="1" applyFont="1" applyAlignment="1">
      <alignment horizontal="right" vertical="center"/>
    </xf>
    <xf numFmtId="0" fontId="46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6" fillId="4" borderId="4" xfId="1" applyFont="1" applyFill="1" applyBorder="1" applyAlignment="1">
      <alignment horizontal="right" vertical="center" wrapText="1"/>
    </xf>
    <xf numFmtId="0" fontId="43" fillId="0" borderId="0" xfId="1" applyFont="1" applyAlignment="1"/>
    <xf numFmtId="0" fontId="40" fillId="0" borderId="0" xfId="1" applyFont="1" applyAlignment="1">
      <alignment horizontal="right" vertical="center"/>
    </xf>
    <xf numFmtId="0" fontId="40" fillId="0" borderId="0" xfId="1" applyFont="1" applyAlignment="1">
      <alignment horizontal="right"/>
    </xf>
    <xf numFmtId="0" fontId="31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4" fontId="19" fillId="8" borderId="1" xfId="0" applyNumberFormat="1" applyFont="1" applyFill="1" applyBorder="1" applyAlignment="1">
      <alignment horizontal="right" wrapText="1"/>
    </xf>
    <xf numFmtId="0" fontId="0" fillId="0" borderId="0" xfId="0" applyBorder="1"/>
    <xf numFmtId="4" fontId="24" fillId="2" borderId="0" xfId="0" applyNumberFormat="1" applyFont="1" applyFill="1" applyBorder="1" applyAlignment="1">
      <alignment horizontal="right"/>
    </xf>
    <xf numFmtId="164" fontId="19" fillId="5" borderId="2" xfId="0" quotePrefix="1" applyNumberFormat="1" applyFont="1" applyFill="1" applyBorder="1" applyAlignment="1">
      <alignment horizontal="right" wrapText="1"/>
    </xf>
    <xf numFmtId="0" fontId="0" fillId="5" borderId="3" xfId="0" applyFill="1" applyBorder="1"/>
    <xf numFmtId="0" fontId="31" fillId="4" borderId="3" xfId="0" applyNumberFormat="1" applyFont="1" applyFill="1" applyBorder="1" applyAlignment="1" applyProtection="1">
      <alignment horizontal="center" vertical="center" wrapText="1"/>
    </xf>
    <xf numFmtId="0" fontId="31" fillId="2" borderId="3" xfId="0" applyNumberFormat="1" applyFont="1" applyFill="1" applyBorder="1" applyAlignment="1" applyProtection="1">
      <alignment horizontal="center" vertical="center" wrapText="1"/>
    </xf>
    <xf numFmtId="0" fontId="30" fillId="2" borderId="0" xfId="0" applyFont="1" applyFill="1"/>
    <xf numFmtId="0" fontId="48" fillId="0" borderId="3" xfId="0" applyFont="1" applyBorder="1"/>
    <xf numFmtId="9" fontId="48" fillId="0" borderId="3" xfId="0" applyNumberFormat="1" applyFont="1" applyBorder="1"/>
    <xf numFmtId="9" fontId="32" fillId="0" borderId="3" xfId="0" applyNumberFormat="1" applyFont="1" applyBorder="1"/>
    <xf numFmtId="9" fontId="31" fillId="3" borderId="3" xfId="0" applyNumberFormat="1" applyFont="1" applyFill="1" applyBorder="1" applyAlignment="1" applyProtection="1">
      <alignment horizontal="center" vertical="center" wrapText="1"/>
    </xf>
    <xf numFmtId="4" fontId="45" fillId="14" borderId="3" xfId="2" applyNumberFormat="1" applyFont="1" applyFill="1" applyBorder="1"/>
    <xf numFmtId="0" fontId="31" fillId="10" borderId="4" xfId="0" applyNumberFormat="1" applyFont="1" applyFill="1" applyBorder="1" applyAlignment="1" applyProtection="1">
      <alignment horizontal="left" vertical="center" wrapText="1"/>
    </xf>
    <xf numFmtId="0" fontId="34" fillId="5" borderId="4" xfId="0" applyNumberFormat="1" applyFont="1" applyFill="1" applyBorder="1" applyAlignment="1" applyProtection="1">
      <alignment horizontal="left" vertical="center" wrapText="1"/>
    </xf>
    <xf numFmtId="0" fontId="31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2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 inden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0" fontId="49" fillId="4" borderId="3" xfId="0" applyNumberFormat="1" applyFont="1" applyFill="1" applyBorder="1" applyAlignment="1" applyProtection="1">
      <alignment horizontal="center" vertical="center" wrapTex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3" fillId="2" borderId="3" xfId="1" applyNumberFormat="1" applyFont="1" applyFill="1" applyBorder="1" applyAlignment="1">
      <alignment horizontal="right" wrapText="1"/>
    </xf>
    <xf numFmtId="4" fontId="6" fillId="0" borderId="3" xfId="1" applyNumberFormat="1" applyFont="1" applyBorder="1" applyAlignment="1">
      <alignment horizontal="right" vertical="center" wrapText="1"/>
    </xf>
    <xf numFmtId="0" fontId="31" fillId="4" borderId="3" xfId="0" applyNumberFormat="1" applyFont="1" applyFill="1" applyBorder="1" applyAlignment="1" applyProtection="1">
      <alignment vertical="center" wrapText="1"/>
      <protection hidden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4" xfId="0" quotePrefix="1" applyFont="1" applyBorder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5" fillId="0" borderId="0" xfId="0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34" fillId="5" borderId="1" xfId="0" applyNumberFormat="1" applyFont="1" applyFill="1" applyBorder="1" applyAlignment="1" applyProtection="1">
      <alignment horizontal="left" vertical="center" wrapText="1"/>
    </xf>
    <xf numFmtId="0" fontId="34" fillId="5" borderId="2" xfId="0" applyNumberFormat="1" applyFont="1" applyFill="1" applyBorder="1" applyAlignment="1" applyProtection="1">
      <alignment horizontal="left" vertical="center" wrapText="1"/>
    </xf>
    <xf numFmtId="0" fontId="34" fillId="5" borderId="4" xfId="0" applyNumberFormat="1" applyFont="1" applyFill="1" applyBorder="1" applyAlignment="1" applyProtection="1">
      <alignment horizontal="left" vertical="center" wrapText="1"/>
    </xf>
    <xf numFmtId="0" fontId="31" fillId="2" borderId="1" xfId="0" applyNumberFormat="1" applyFont="1" applyFill="1" applyBorder="1" applyAlignment="1" applyProtection="1">
      <alignment horizontal="left" vertical="center" wrapText="1"/>
    </xf>
    <xf numFmtId="0" fontId="31" fillId="2" borderId="2" xfId="0" applyNumberFormat="1" applyFont="1" applyFill="1" applyBorder="1" applyAlignment="1" applyProtection="1">
      <alignment horizontal="left" vertical="center" wrapText="1"/>
    </xf>
    <xf numFmtId="0" fontId="31" fillId="2" borderId="4" xfId="0" applyNumberFormat="1" applyFont="1" applyFill="1" applyBorder="1" applyAlignment="1" applyProtection="1">
      <alignment horizontal="left" vertical="center" wrapText="1"/>
    </xf>
    <xf numFmtId="0" fontId="31" fillId="2" borderId="1" xfId="0" applyNumberFormat="1" applyFont="1" applyFill="1" applyBorder="1" applyAlignment="1" applyProtection="1">
      <alignment horizontal="left" vertical="center" wrapText="1" indent="1"/>
    </xf>
    <xf numFmtId="0" fontId="31" fillId="2" borderId="2" xfId="0" applyNumberFormat="1" applyFont="1" applyFill="1" applyBorder="1" applyAlignment="1" applyProtection="1">
      <alignment horizontal="left" vertical="center" wrapText="1" indent="1"/>
    </xf>
    <xf numFmtId="0" fontId="31" fillId="2" borderId="4" xfId="0" applyNumberFormat="1" applyFont="1" applyFill="1" applyBorder="1" applyAlignment="1" applyProtection="1">
      <alignment horizontal="left" vertical="center" wrapText="1" indent="1"/>
    </xf>
    <xf numFmtId="0" fontId="35" fillId="2" borderId="1" xfId="0" applyNumberFormat="1" applyFont="1" applyFill="1" applyBorder="1" applyAlignment="1" applyProtection="1">
      <alignment horizontal="left" vertical="center" wrapText="1" indent="1"/>
    </xf>
    <xf numFmtId="0" fontId="35" fillId="2" borderId="2" xfId="0" applyNumberFormat="1" applyFont="1" applyFill="1" applyBorder="1" applyAlignment="1" applyProtection="1">
      <alignment horizontal="left" vertical="center" wrapText="1" indent="1"/>
    </xf>
    <xf numFmtId="0" fontId="35" fillId="2" borderId="4" xfId="0" applyNumberFormat="1" applyFont="1" applyFill="1" applyBorder="1" applyAlignment="1" applyProtection="1">
      <alignment horizontal="left" vertical="center" wrapText="1" indent="1"/>
    </xf>
    <xf numFmtId="0" fontId="31" fillId="6" borderId="1" xfId="0" applyNumberFormat="1" applyFont="1" applyFill="1" applyBorder="1" applyAlignment="1" applyProtection="1">
      <alignment horizontal="left" vertical="center" wrapText="1"/>
    </xf>
    <xf numFmtId="0" fontId="31" fillId="6" borderId="2" xfId="0" applyNumberFormat="1" applyFont="1" applyFill="1" applyBorder="1" applyAlignment="1" applyProtection="1">
      <alignment horizontal="left" vertical="center" wrapText="1"/>
    </xf>
    <xf numFmtId="0" fontId="31" fillId="6" borderId="4" xfId="0" applyNumberFormat="1" applyFont="1" applyFill="1" applyBorder="1" applyAlignment="1" applyProtection="1">
      <alignment horizontal="left" vertical="center" wrapText="1"/>
    </xf>
    <xf numFmtId="0" fontId="31" fillId="9" borderId="1" xfId="0" applyNumberFormat="1" applyFont="1" applyFill="1" applyBorder="1" applyAlignment="1" applyProtection="1">
      <alignment horizontal="left" vertical="center" wrapText="1"/>
    </xf>
    <xf numFmtId="0" fontId="31" fillId="9" borderId="2" xfId="0" applyNumberFormat="1" applyFont="1" applyFill="1" applyBorder="1" applyAlignment="1" applyProtection="1">
      <alignment horizontal="left" vertical="center" wrapText="1"/>
    </xf>
    <xf numFmtId="0" fontId="31" fillId="9" borderId="4" xfId="0" applyNumberFormat="1" applyFont="1" applyFill="1" applyBorder="1" applyAlignment="1" applyProtection="1">
      <alignment horizontal="left" vertical="center" wrapText="1"/>
    </xf>
    <xf numFmtId="0" fontId="31" fillId="10" borderId="1" xfId="0" applyNumberFormat="1" applyFont="1" applyFill="1" applyBorder="1" applyAlignment="1" applyProtection="1">
      <alignment horizontal="left" vertical="center" wrapText="1"/>
    </xf>
    <xf numFmtId="0" fontId="31" fillId="10" borderId="2" xfId="0" applyNumberFormat="1" applyFont="1" applyFill="1" applyBorder="1" applyAlignment="1" applyProtection="1">
      <alignment horizontal="left" vertical="center" wrapText="1"/>
    </xf>
    <xf numFmtId="0" fontId="31" fillId="10" borderId="4" xfId="0" applyNumberFormat="1" applyFont="1" applyFill="1" applyBorder="1" applyAlignment="1" applyProtection="1">
      <alignment horizontal="left" vertical="center" wrapText="1"/>
    </xf>
    <xf numFmtId="0" fontId="35" fillId="10" borderId="1" xfId="0" applyNumberFormat="1" applyFont="1" applyFill="1" applyBorder="1" applyAlignment="1" applyProtection="1">
      <alignment horizontal="left" vertical="center" wrapText="1"/>
    </xf>
    <xf numFmtId="0" fontId="35" fillId="10" borderId="2" xfId="0" applyNumberFormat="1" applyFont="1" applyFill="1" applyBorder="1" applyAlignment="1" applyProtection="1">
      <alignment horizontal="left" vertical="center" wrapText="1"/>
    </xf>
    <xf numFmtId="0" fontId="35" fillId="10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wrapText="1"/>
      <protection hidden="1"/>
    </xf>
    <xf numFmtId="0" fontId="3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4" borderId="2" xfId="0" applyFont="1" applyFill="1" applyBorder="1" applyAlignment="1" applyProtection="1">
      <alignment horizontal="center" vertical="center" wrapText="1"/>
      <protection hidden="1"/>
    </xf>
    <xf numFmtId="0" fontId="32" fillId="4" borderId="4" xfId="0" applyFont="1" applyFill="1" applyBorder="1" applyAlignment="1" applyProtection="1">
      <alignment horizontal="center" vertical="center" wrapText="1"/>
      <protection hidden="1"/>
    </xf>
    <xf numFmtId="0" fontId="33" fillId="7" borderId="1" xfId="0" applyNumberFormat="1" applyFont="1" applyFill="1" applyBorder="1" applyAlignment="1" applyProtection="1">
      <alignment horizontal="center" vertical="center" wrapText="1"/>
    </xf>
    <xf numFmtId="0" fontId="33" fillId="7" borderId="2" xfId="0" applyNumberFormat="1" applyFont="1" applyFill="1" applyBorder="1" applyAlignment="1" applyProtection="1">
      <alignment horizontal="center" vertical="center" wrapText="1"/>
    </xf>
    <xf numFmtId="0" fontId="33" fillId="7" borderId="4" xfId="0" applyNumberFormat="1" applyFont="1" applyFill="1" applyBorder="1" applyAlignment="1" applyProtection="1">
      <alignment horizontal="center" vertical="center" wrapText="1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3" fillId="2" borderId="2" xfId="0" applyNumberFormat="1" applyFont="1" applyFill="1" applyBorder="1" applyAlignment="1" applyProtection="1">
      <alignment horizontal="left" vertical="center" wrapText="1"/>
    </xf>
    <xf numFmtId="0" fontId="33" fillId="2" borderId="4" xfId="0" applyNumberFormat="1" applyFont="1" applyFill="1" applyBorder="1" applyAlignment="1" applyProtection="1">
      <alignment horizontal="left" vertical="center" wrapText="1"/>
    </xf>
    <xf numFmtId="0" fontId="34" fillId="2" borderId="1" xfId="0" applyNumberFormat="1" applyFont="1" applyFill="1" applyBorder="1" applyAlignment="1" applyProtection="1">
      <alignment horizontal="left" vertical="center" wrapText="1"/>
    </xf>
    <xf numFmtId="0" fontId="34" fillId="2" borderId="2" xfId="0" applyNumberFormat="1" applyFont="1" applyFill="1" applyBorder="1" applyAlignment="1" applyProtection="1">
      <alignment horizontal="left" vertical="center" wrapText="1"/>
    </xf>
    <xf numFmtId="0" fontId="34" fillId="2" borderId="4" xfId="0" applyNumberFormat="1" applyFont="1" applyFill="1" applyBorder="1" applyAlignment="1" applyProtection="1">
      <alignment horizontal="left" vertical="center" wrapText="1"/>
    </xf>
    <xf numFmtId="0" fontId="31" fillId="12" borderId="1" xfId="0" applyNumberFormat="1" applyFont="1" applyFill="1" applyBorder="1" applyAlignment="1" applyProtection="1">
      <alignment horizontal="left" vertical="center" wrapText="1"/>
    </xf>
    <xf numFmtId="0" fontId="31" fillId="12" borderId="2" xfId="0" applyNumberFormat="1" applyFont="1" applyFill="1" applyBorder="1" applyAlignment="1" applyProtection="1">
      <alignment horizontal="left" vertical="center" wrapText="1"/>
    </xf>
    <xf numFmtId="0" fontId="31" fillId="12" borderId="4" xfId="0" applyNumberFormat="1" applyFont="1" applyFill="1" applyBorder="1" applyAlignment="1" applyProtection="1">
      <alignment horizontal="left" vertical="center" wrapText="1"/>
    </xf>
  </cellXfs>
  <cellStyles count="3">
    <cellStyle name="Normalno" xfId="0" builtinId="0"/>
    <cellStyle name="Normalno 2" xfId="2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sqref="A1:J1"/>
    </sheetView>
  </sheetViews>
  <sheetFormatPr defaultRowHeight="15" x14ac:dyDescent="0.25"/>
  <cols>
    <col min="3" max="3" width="9.140625" customWidth="1"/>
    <col min="4" max="4" width="0.28515625" customWidth="1"/>
    <col min="5" max="5" width="7.85546875" customWidth="1"/>
    <col min="6" max="6" width="14.140625" customWidth="1"/>
    <col min="7" max="7" width="13.85546875" customWidth="1"/>
    <col min="8" max="8" width="1.7109375" hidden="1" customWidth="1"/>
    <col min="9" max="9" width="15.5703125" customWidth="1"/>
    <col min="10" max="10" width="10.5703125" customWidth="1"/>
    <col min="11" max="11" width="9.85546875" customWidth="1"/>
  </cols>
  <sheetData>
    <row r="1" spans="1:11" ht="42" customHeight="1" x14ac:dyDescent="0.25">
      <c r="A1" s="274" t="s">
        <v>278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1" ht="18" customHeight="1" x14ac:dyDescent="0.25">
      <c r="A2" s="5"/>
      <c r="B2" s="5"/>
      <c r="C2" s="5"/>
      <c r="D2" s="5"/>
      <c r="E2" s="5"/>
      <c r="F2" s="5"/>
      <c r="G2" s="29"/>
      <c r="H2" s="5"/>
      <c r="I2" s="5"/>
      <c r="J2" s="5"/>
    </row>
    <row r="3" spans="1:11" ht="15.75" x14ac:dyDescent="0.25">
      <c r="A3" s="274" t="s">
        <v>31</v>
      </c>
      <c r="B3" s="274"/>
      <c r="C3" s="274"/>
      <c r="D3" s="274"/>
      <c r="E3" s="274"/>
      <c r="F3" s="274"/>
      <c r="G3" s="274"/>
      <c r="H3" s="274"/>
      <c r="I3" s="274"/>
      <c r="J3" s="291"/>
    </row>
    <row r="4" spans="1:11" ht="18" x14ac:dyDescent="0.25">
      <c r="A4" s="5"/>
      <c r="B4" s="5"/>
      <c r="C4" s="5"/>
      <c r="D4" s="5"/>
      <c r="E4" s="5"/>
      <c r="F4" s="5"/>
      <c r="G4" s="29"/>
      <c r="H4" s="5"/>
      <c r="I4" s="5"/>
      <c r="J4" s="6"/>
    </row>
    <row r="5" spans="1:11" ht="18" customHeight="1" x14ac:dyDescent="0.25">
      <c r="A5" s="274" t="s">
        <v>39</v>
      </c>
      <c r="B5" s="275"/>
      <c r="C5" s="275"/>
      <c r="D5" s="275"/>
      <c r="E5" s="275"/>
      <c r="F5" s="275"/>
      <c r="G5" s="275"/>
      <c r="H5" s="275"/>
      <c r="I5" s="275"/>
      <c r="J5" s="275"/>
    </row>
    <row r="6" spans="1:11" ht="18" x14ac:dyDescent="0.25">
      <c r="A6" s="1"/>
      <c r="B6" s="2"/>
      <c r="C6" s="2"/>
      <c r="D6" s="2"/>
      <c r="E6" s="7"/>
      <c r="F6" s="8"/>
      <c r="G6" s="8"/>
      <c r="H6" s="8"/>
      <c r="I6" s="8"/>
      <c r="J6" s="37" t="s">
        <v>42</v>
      </c>
    </row>
    <row r="7" spans="1:11" ht="189.75" x14ac:dyDescent="0.25">
      <c r="A7" s="294"/>
      <c r="B7" s="295"/>
      <c r="C7" s="295"/>
      <c r="D7" s="295"/>
      <c r="E7" s="296"/>
      <c r="F7" s="4" t="s">
        <v>242</v>
      </c>
      <c r="G7" s="25" t="s">
        <v>316</v>
      </c>
      <c r="H7" s="59" t="s">
        <v>291</v>
      </c>
      <c r="I7" s="59" t="s">
        <v>312</v>
      </c>
      <c r="J7" s="243" t="s">
        <v>288</v>
      </c>
      <c r="K7" s="243" t="s">
        <v>289</v>
      </c>
    </row>
    <row r="8" spans="1:11" x14ac:dyDescent="0.25">
      <c r="A8" s="292" t="s">
        <v>0</v>
      </c>
      <c r="B8" s="271"/>
      <c r="C8" s="271"/>
      <c r="D8" s="271"/>
      <c r="E8" s="271"/>
      <c r="F8" s="45">
        <v>1194594.0900000001</v>
      </c>
      <c r="G8" s="45">
        <v>1192924.08</v>
      </c>
      <c r="H8" s="45">
        <v>1192924.08</v>
      </c>
      <c r="I8" s="45">
        <v>1324843.78</v>
      </c>
      <c r="J8" s="45">
        <v>110</v>
      </c>
      <c r="K8" s="45">
        <v>111</v>
      </c>
    </row>
    <row r="9" spans="1:11" ht="30" customHeight="1" x14ac:dyDescent="0.25">
      <c r="A9" s="287" t="s">
        <v>1</v>
      </c>
      <c r="B9" s="278"/>
      <c r="C9" s="278"/>
      <c r="D9" s="278"/>
      <c r="E9" s="278"/>
      <c r="F9" s="44">
        <v>1194594.0900000001</v>
      </c>
      <c r="G9" s="45">
        <v>1192924.08</v>
      </c>
      <c r="H9" s="45">
        <v>1192924.08</v>
      </c>
      <c r="I9" s="45">
        <v>1324843.78</v>
      </c>
      <c r="J9" s="45"/>
      <c r="K9" s="45"/>
    </row>
    <row r="10" spans="1:11" ht="32.25" customHeight="1" x14ac:dyDescent="0.25">
      <c r="A10" s="293" t="s">
        <v>2</v>
      </c>
      <c r="B10" s="278"/>
      <c r="C10" s="278"/>
      <c r="D10" s="278"/>
      <c r="E10" s="278"/>
      <c r="F10" s="44"/>
      <c r="G10" s="44"/>
      <c r="H10" s="44"/>
      <c r="I10" s="44"/>
      <c r="J10" s="44"/>
      <c r="K10" s="44"/>
    </row>
    <row r="11" spans="1:11" ht="38.25" customHeight="1" x14ac:dyDescent="0.25">
      <c r="A11" s="297" t="s">
        <v>3</v>
      </c>
      <c r="B11" s="298"/>
      <c r="C11" s="298"/>
      <c r="D11" s="266"/>
      <c r="E11" s="266"/>
      <c r="F11" s="45">
        <v>1158376.42</v>
      </c>
      <c r="G11" s="45">
        <v>1192924.08</v>
      </c>
      <c r="H11" s="45">
        <v>1192924.08</v>
      </c>
      <c r="I11" s="45">
        <v>1335324.71</v>
      </c>
      <c r="J11" s="45">
        <v>115</v>
      </c>
      <c r="K11" s="45">
        <v>111</v>
      </c>
    </row>
    <row r="12" spans="1:11" ht="19.5" customHeight="1" x14ac:dyDescent="0.25">
      <c r="A12" s="277" t="s">
        <v>4</v>
      </c>
      <c r="B12" s="278"/>
      <c r="C12" s="278"/>
      <c r="D12" s="278"/>
      <c r="E12" s="278"/>
      <c r="F12" s="44">
        <v>1131628.28</v>
      </c>
      <c r="G12" s="44">
        <v>1179120.9099999999</v>
      </c>
      <c r="H12" s="44">
        <v>1179120.9099999999</v>
      </c>
      <c r="I12" s="44">
        <v>1315656.1599999999</v>
      </c>
      <c r="J12" s="44"/>
      <c r="K12" s="44"/>
    </row>
    <row r="13" spans="1:11" ht="27.75" customHeight="1" x14ac:dyDescent="0.25">
      <c r="A13" s="290" t="s">
        <v>5</v>
      </c>
      <c r="B13" s="278"/>
      <c r="C13" s="278"/>
      <c r="D13" s="278"/>
      <c r="E13" s="278"/>
      <c r="F13" s="43">
        <v>26748.14</v>
      </c>
      <c r="G13" s="43">
        <v>13803.17</v>
      </c>
      <c r="H13" s="43">
        <v>13803.17</v>
      </c>
      <c r="I13" s="44">
        <v>19668.55</v>
      </c>
      <c r="J13" s="44"/>
      <c r="K13" s="44"/>
    </row>
    <row r="14" spans="1:11" x14ac:dyDescent="0.25">
      <c r="A14" s="270" t="s">
        <v>6</v>
      </c>
      <c r="B14" s="271"/>
      <c r="C14" s="271"/>
      <c r="D14" s="271"/>
      <c r="E14" s="271"/>
      <c r="F14" s="45">
        <f>F8-F11</f>
        <v>36217.670000000158</v>
      </c>
      <c r="G14" s="45">
        <f t="shared" ref="G14" si="0">G8-G11</f>
        <v>0</v>
      </c>
      <c r="H14" s="45">
        <f t="shared" ref="H14" si="1">H8-H11</f>
        <v>0</v>
      </c>
      <c r="I14" s="45">
        <v>10480.93</v>
      </c>
      <c r="J14" s="45"/>
      <c r="K14" s="45"/>
    </row>
    <row r="15" spans="1:11" ht="18" x14ac:dyDescent="0.25">
      <c r="A15" s="5"/>
      <c r="B15" s="9"/>
      <c r="C15" s="9"/>
      <c r="D15" s="9"/>
      <c r="E15" s="9"/>
      <c r="F15" s="9"/>
      <c r="G15" s="27"/>
      <c r="H15" s="9"/>
      <c r="I15" s="3"/>
      <c r="J15" s="3"/>
    </row>
    <row r="16" spans="1:11" ht="18" customHeight="1" x14ac:dyDescent="0.25">
      <c r="A16" s="274" t="s">
        <v>40</v>
      </c>
      <c r="B16" s="275"/>
      <c r="C16" s="275"/>
      <c r="D16" s="275"/>
      <c r="E16" s="275"/>
      <c r="F16" s="275"/>
      <c r="G16" s="275"/>
      <c r="H16" s="275"/>
      <c r="I16" s="275"/>
      <c r="J16" s="275"/>
    </row>
    <row r="17" spans="1:11" ht="18" x14ac:dyDescent="0.25">
      <c r="A17" s="29"/>
      <c r="B17" s="27"/>
      <c r="C17" s="27"/>
      <c r="D17" s="27"/>
      <c r="E17" s="27"/>
      <c r="F17" s="27"/>
      <c r="G17" s="27"/>
      <c r="H17" s="27"/>
      <c r="I17" s="28"/>
      <c r="J17" s="28"/>
    </row>
    <row r="18" spans="1:11" ht="42.75" customHeight="1" x14ac:dyDescent="0.25">
      <c r="A18" s="32"/>
      <c r="B18" s="33"/>
      <c r="C18" s="33"/>
      <c r="D18" s="34"/>
      <c r="E18" s="35"/>
      <c r="F18" s="4" t="s">
        <v>239</v>
      </c>
      <c r="G18" s="4" t="s">
        <v>240</v>
      </c>
      <c r="H18" s="59" t="s">
        <v>291</v>
      </c>
      <c r="I18" s="59" t="s">
        <v>312</v>
      </c>
      <c r="J18" s="243" t="s">
        <v>288</v>
      </c>
      <c r="K18" s="243" t="s">
        <v>289</v>
      </c>
    </row>
    <row r="19" spans="1:11" ht="29.25" customHeight="1" x14ac:dyDescent="0.25">
      <c r="A19" s="287" t="s">
        <v>8</v>
      </c>
      <c r="B19" s="288"/>
      <c r="C19" s="288"/>
      <c r="D19" s="288"/>
      <c r="E19" s="289"/>
      <c r="F19" s="36"/>
      <c r="G19" s="36"/>
      <c r="H19" s="36"/>
      <c r="I19" s="36"/>
      <c r="J19" s="36"/>
      <c r="K19" s="36"/>
    </row>
    <row r="20" spans="1:11" ht="25.5" customHeight="1" x14ac:dyDescent="0.25">
      <c r="A20" s="287" t="s">
        <v>9</v>
      </c>
      <c r="B20" s="278"/>
      <c r="C20" s="278"/>
      <c r="D20" s="278"/>
      <c r="E20" s="278"/>
      <c r="F20" s="36"/>
      <c r="G20" s="36"/>
      <c r="H20" s="36"/>
      <c r="I20" s="36"/>
      <c r="J20" s="36"/>
      <c r="K20" s="36"/>
    </row>
    <row r="21" spans="1:11" x14ac:dyDescent="0.25">
      <c r="A21" s="270" t="s">
        <v>10</v>
      </c>
      <c r="B21" s="271"/>
      <c r="C21" s="271"/>
      <c r="D21" s="271"/>
      <c r="E21" s="271"/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24.75" customHeight="1" x14ac:dyDescent="0.25">
      <c r="A22" s="270" t="s">
        <v>11</v>
      </c>
      <c r="B22" s="271"/>
      <c r="C22" s="271"/>
      <c r="D22" s="271"/>
      <c r="E22" s="271"/>
      <c r="F22" s="187">
        <f>F14+F21</f>
        <v>36217.670000000158</v>
      </c>
      <c r="G22" s="187">
        <f t="shared" ref="G22:J22" si="2">G14+G21</f>
        <v>0</v>
      </c>
      <c r="H22" s="187">
        <f t="shared" si="2"/>
        <v>0</v>
      </c>
      <c r="I22" s="187">
        <f t="shared" si="2"/>
        <v>10480.93</v>
      </c>
      <c r="J22" s="187">
        <f t="shared" si="2"/>
        <v>0</v>
      </c>
      <c r="K22" s="187">
        <f t="shared" ref="K22" si="3">K14+K21</f>
        <v>0</v>
      </c>
    </row>
    <row r="23" spans="1:11" ht="15" customHeight="1" x14ac:dyDescent="0.25">
      <c r="A23" s="188"/>
      <c r="B23" s="189"/>
      <c r="C23" s="189"/>
      <c r="D23" s="189"/>
      <c r="E23" s="189"/>
      <c r="F23" s="190"/>
      <c r="G23" s="190"/>
      <c r="H23" s="190"/>
      <c r="I23" s="190"/>
      <c r="J23" s="190"/>
    </row>
    <row r="24" spans="1:11" ht="18" customHeight="1" x14ac:dyDescent="0.25">
      <c r="A24" s="274" t="s">
        <v>247</v>
      </c>
      <c r="B24" s="275"/>
      <c r="C24" s="275"/>
      <c r="D24" s="275"/>
      <c r="E24" s="275"/>
      <c r="F24" s="275"/>
      <c r="G24" s="275"/>
      <c r="H24" s="275"/>
      <c r="I24" s="275"/>
      <c r="J24" s="275"/>
    </row>
    <row r="25" spans="1:11" ht="18" x14ac:dyDescent="0.25">
      <c r="A25" s="26"/>
      <c r="B25" s="27"/>
      <c r="C25" s="27"/>
      <c r="D25" s="27"/>
      <c r="E25" s="27"/>
      <c r="F25" s="27"/>
      <c r="G25" s="27"/>
      <c r="H25" s="27"/>
      <c r="I25" s="28"/>
      <c r="J25" s="28"/>
    </row>
    <row r="26" spans="1:11" ht="189.75" x14ac:dyDescent="0.25">
      <c r="A26" s="32"/>
      <c r="B26" s="33"/>
      <c r="C26" s="33"/>
      <c r="D26" s="34"/>
      <c r="E26" s="35"/>
      <c r="F26" s="4" t="s">
        <v>239</v>
      </c>
      <c r="G26" s="25" t="s">
        <v>316</v>
      </c>
      <c r="H26" s="59" t="s">
        <v>291</v>
      </c>
      <c r="I26" s="59" t="s">
        <v>312</v>
      </c>
      <c r="J26" s="243" t="s">
        <v>288</v>
      </c>
      <c r="K26" s="243" t="s">
        <v>289</v>
      </c>
    </row>
    <row r="27" spans="1:11" ht="24.75" customHeight="1" x14ac:dyDescent="0.25">
      <c r="A27" s="279" t="s">
        <v>41</v>
      </c>
      <c r="B27" s="280"/>
      <c r="C27" s="280"/>
      <c r="D27" s="280"/>
      <c r="E27" s="281"/>
      <c r="F27" s="46"/>
      <c r="G27" s="46">
        <v>6636.14</v>
      </c>
      <c r="H27" s="46">
        <v>6636.14</v>
      </c>
      <c r="I27" s="46">
        <v>0</v>
      </c>
      <c r="J27" s="48">
        <v>0</v>
      </c>
      <c r="K27" s="48">
        <v>0</v>
      </c>
    </row>
    <row r="28" spans="1:11" ht="39" customHeight="1" x14ac:dyDescent="0.25">
      <c r="A28" s="282" t="s">
        <v>7</v>
      </c>
      <c r="B28" s="283"/>
      <c r="C28" s="283"/>
      <c r="D28" s="283"/>
      <c r="E28" s="284"/>
      <c r="F28" s="47"/>
      <c r="G28" s="47">
        <v>6636.14</v>
      </c>
      <c r="H28" s="47">
        <v>6636.14</v>
      </c>
      <c r="I28" s="47">
        <v>10480.93</v>
      </c>
      <c r="J28" s="49">
        <f t="shared" ref="J28:K28" si="4">J27</f>
        <v>0</v>
      </c>
      <c r="K28" s="49">
        <f t="shared" si="4"/>
        <v>0</v>
      </c>
    </row>
    <row r="31" spans="1:11" ht="30" customHeight="1" x14ac:dyDescent="0.25">
      <c r="A31" s="277" t="s">
        <v>11</v>
      </c>
      <c r="B31" s="278"/>
      <c r="C31" s="278"/>
      <c r="D31" s="278"/>
      <c r="E31" s="278"/>
      <c r="F31" s="43">
        <v>0</v>
      </c>
      <c r="G31" s="43"/>
      <c r="H31" s="43">
        <v>0</v>
      </c>
      <c r="I31" s="43">
        <v>0</v>
      </c>
      <c r="J31" s="43">
        <v>0</v>
      </c>
      <c r="K31" s="43">
        <v>0</v>
      </c>
    </row>
    <row r="32" spans="1:11" ht="11.25" customHeight="1" x14ac:dyDescent="0.25">
      <c r="A32" s="21"/>
      <c r="B32" s="22"/>
      <c r="C32" s="22"/>
      <c r="D32" s="22"/>
      <c r="E32" s="22"/>
      <c r="F32" s="23"/>
      <c r="G32" s="23"/>
      <c r="H32" s="23"/>
      <c r="I32" s="23"/>
      <c r="J32" s="23"/>
    </row>
    <row r="33" spans="1:11" ht="29.25" customHeight="1" x14ac:dyDescent="0.25">
      <c r="A33" s="276" t="s">
        <v>241</v>
      </c>
      <c r="B33" s="276"/>
      <c r="C33" s="276"/>
      <c r="D33" s="276"/>
      <c r="E33" s="276"/>
      <c r="F33" s="276"/>
      <c r="G33" s="276"/>
      <c r="H33" s="276"/>
      <c r="I33" s="276"/>
      <c r="J33" s="276"/>
    </row>
    <row r="34" spans="1:11" ht="9" customHeight="1" x14ac:dyDescent="0.25">
      <c r="A34" s="176"/>
      <c r="B34" s="177"/>
      <c r="C34" s="177"/>
      <c r="D34" s="177"/>
      <c r="E34" s="177"/>
      <c r="F34" s="177"/>
      <c r="G34" s="177"/>
      <c r="H34" s="178"/>
      <c r="I34" s="178"/>
      <c r="J34" s="178"/>
    </row>
    <row r="35" spans="1:11" ht="189.75" x14ac:dyDescent="0.25">
      <c r="A35" s="179"/>
      <c r="B35" s="180"/>
      <c r="C35" s="180"/>
      <c r="D35" s="181"/>
      <c r="E35" s="182"/>
      <c r="F35" s="38" t="s">
        <v>242</v>
      </c>
      <c r="G35" s="25" t="s">
        <v>316</v>
      </c>
      <c r="H35" s="59" t="s">
        <v>291</v>
      </c>
      <c r="I35" s="59" t="s">
        <v>312</v>
      </c>
      <c r="J35" s="243" t="s">
        <v>288</v>
      </c>
      <c r="K35" s="243" t="s">
        <v>289</v>
      </c>
    </row>
    <row r="36" spans="1:11" ht="12" customHeight="1" x14ac:dyDescent="0.25">
      <c r="A36" s="267" t="s">
        <v>243</v>
      </c>
      <c r="B36" s="285"/>
      <c r="C36" s="285"/>
      <c r="D36" s="285"/>
      <c r="E36" s="286"/>
      <c r="F36" s="183">
        <v>0</v>
      </c>
      <c r="G36" s="183">
        <f>F39</f>
        <v>0</v>
      </c>
      <c r="H36" s="183">
        <f>G39</f>
        <v>0</v>
      </c>
      <c r="I36" s="183">
        <f>H39</f>
        <v>0</v>
      </c>
      <c r="J36" s="184">
        <v>0</v>
      </c>
      <c r="K36" s="184">
        <v>0</v>
      </c>
    </row>
    <row r="37" spans="1:11" ht="51.75" customHeight="1" x14ac:dyDescent="0.25">
      <c r="A37" s="267" t="s">
        <v>7</v>
      </c>
      <c r="B37" s="285"/>
      <c r="C37" s="285"/>
      <c r="D37" s="285"/>
      <c r="E37" s="286"/>
      <c r="F37" s="183">
        <v>0</v>
      </c>
      <c r="G37" s="183">
        <v>0</v>
      </c>
      <c r="H37" s="183">
        <v>0</v>
      </c>
      <c r="I37" s="183">
        <v>0</v>
      </c>
      <c r="J37" s="184">
        <v>0</v>
      </c>
      <c r="K37" s="184">
        <v>0</v>
      </c>
    </row>
    <row r="38" spans="1:11" ht="29.25" customHeight="1" x14ac:dyDescent="0.25">
      <c r="A38" s="267" t="s">
        <v>244</v>
      </c>
      <c r="B38" s="268"/>
      <c r="C38" s="268"/>
      <c r="D38" s="268"/>
      <c r="E38" s="269"/>
      <c r="F38" s="183">
        <v>0</v>
      </c>
      <c r="G38" s="183">
        <v>0</v>
      </c>
      <c r="H38" s="183">
        <v>0</v>
      </c>
      <c r="I38" s="183">
        <v>0</v>
      </c>
      <c r="J38" s="184">
        <v>0</v>
      </c>
      <c r="K38" s="184">
        <v>0</v>
      </c>
    </row>
    <row r="39" spans="1:11" ht="29.25" customHeight="1" x14ac:dyDescent="0.25">
      <c r="A39" s="270" t="s">
        <v>245</v>
      </c>
      <c r="B39" s="271"/>
      <c r="C39" s="271"/>
      <c r="D39" s="271"/>
      <c r="E39" s="271"/>
      <c r="F39" s="185">
        <v>0</v>
      </c>
      <c r="G39" s="185">
        <v>0</v>
      </c>
      <c r="H39" s="185">
        <f t="shared" ref="H39:K39" si="5">H36-H37+H38</f>
        <v>0</v>
      </c>
      <c r="I39" s="185">
        <v>38311.96</v>
      </c>
      <c r="J39" s="186">
        <f t="shared" si="5"/>
        <v>0</v>
      </c>
      <c r="K39" s="186">
        <f t="shared" si="5"/>
        <v>0</v>
      </c>
    </row>
    <row r="40" spans="1:11" ht="17.25" customHeight="1" x14ac:dyDescent="0.25"/>
    <row r="41" spans="1:11" ht="39.75" customHeight="1" x14ac:dyDescent="0.25">
      <c r="A41" s="272" t="s">
        <v>246</v>
      </c>
      <c r="B41" s="273"/>
      <c r="C41" s="273"/>
      <c r="D41" s="273"/>
      <c r="E41" s="273"/>
      <c r="F41" s="273"/>
      <c r="G41" s="273"/>
      <c r="H41" s="273"/>
      <c r="I41" s="273"/>
      <c r="J41" s="273"/>
    </row>
  </sheetData>
  <sheetProtection formatCells="0" formatColumns="0" formatRows="0" insertColumns="0" insertRows="0" insertHyperlinks="0" deleteColumns="0" deleteRows="0" sort="0" autoFilter="0" pivotTables="0"/>
  <mergeCells count="26">
    <mergeCell ref="A12:E12"/>
    <mergeCell ref="A5:J5"/>
    <mergeCell ref="A16:J16"/>
    <mergeCell ref="A1:J1"/>
    <mergeCell ref="A3:J3"/>
    <mergeCell ref="A8:E8"/>
    <mergeCell ref="A9:E9"/>
    <mergeCell ref="A10:E10"/>
    <mergeCell ref="A7:E7"/>
    <mergeCell ref="A11:C11"/>
    <mergeCell ref="A19:E19"/>
    <mergeCell ref="A20:E20"/>
    <mergeCell ref="A21:E21"/>
    <mergeCell ref="A13:E13"/>
    <mergeCell ref="A14:E14"/>
    <mergeCell ref="A38:E38"/>
    <mergeCell ref="A39:E39"/>
    <mergeCell ref="A41:J41"/>
    <mergeCell ref="A22:E22"/>
    <mergeCell ref="A24:J24"/>
    <mergeCell ref="A33:J33"/>
    <mergeCell ref="A31:E31"/>
    <mergeCell ref="A27:E27"/>
    <mergeCell ref="A28:E28"/>
    <mergeCell ref="A36:E36"/>
    <mergeCell ref="A37:E37"/>
  </mergeCells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6.140625" bestFit="1" customWidth="1"/>
    <col min="4" max="4" width="34" customWidth="1"/>
    <col min="5" max="6" width="18.7109375" customWidth="1"/>
    <col min="7" max="7" width="0.7109375" hidden="1" customWidth="1"/>
    <col min="8" max="8" width="18.7109375" customWidth="1"/>
    <col min="9" max="9" width="11.7109375" customWidth="1"/>
    <col min="10" max="10" width="10.5703125" customWidth="1"/>
  </cols>
  <sheetData>
    <row r="1" spans="1:10" ht="42" customHeight="1" x14ac:dyDescent="0.25">
      <c r="A1" s="299" t="s">
        <v>319</v>
      </c>
      <c r="B1" s="299"/>
      <c r="C1" s="299"/>
      <c r="D1" s="299"/>
      <c r="E1" s="299"/>
      <c r="F1" s="299"/>
      <c r="G1" s="299"/>
      <c r="H1" s="299"/>
      <c r="I1" s="299"/>
    </row>
    <row r="2" spans="1:10" ht="18" customHeight="1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15.75" x14ac:dyDescent="0.25">
      <c r="A3" s="299" t="s">
        <v>31</v>
      </c>
      <c r="B3" s="299"/>
      <c r="C3" s="299"/>
      <c r="D3" s="299"/>
      <c r="E3" s="299"/>
      <c r="F3" s="299"/>
      <c r="G3" s="299"/>
      <c r="H3" s="301"/>
      <c r="I3" s="301"/>
    </row>
    <row r="4" spans="1:10" ht="18" x14ac:dyDescent="0.25">
      <c r="A4" s="57"/>
      <c r="B4" s="57"/>
      <c r="C4" s="57"/>
      <c r="D4" s="57"/>
      <c r="E4" s="57"/>
      <c r="F4" s="57"/>
      <c r="G4" s="57"/>
      <c r="H4" s="58"/>
      <c r="I4" s="58"/>
    </row>
    <row r="5" spans="1:10" ht="18" customHeight="1" x14ac:dyDescent="0.25">
      <c r="A5" s="299" t="s">
        <v>14</v>
      </c>
      <c r="B5" s="302"/>
      <c r="C5" s="302"/>
      <c r="D5" s="302"/>
      <c r="E5" s="302"/>
      <c r="F5" s="302"/>
      <c r="G5" s="302"/>
      <c r="H5" s="302"/>
      <c r="I5" s="302"/>
    </row>
    <row r="6" spans="1:10" ht="18" x14ac:dyDescent="0.25">
      <c r="A6" s="57"/>
      <c r="B6" s="57"/>
      <c r="C6" s="57"/>
      <c r="D6" s="57"/>
      <c r="E6" s="57"/>
      <c r="F6" s="57"/>
      <c r="G6" s="57"/>
      <c r="H6" s="58"/>
      <c r="I6" s="58"/>
    </row>
    <row r="7" spans="1:10" x14ac:dyDescent="0.25">
      <c r="A7" s="299" t="s">
        <v>1</v>
      </c>
      <c r="B7" s="300"/>
      <c r="C7" s="300"/>
      <c r="D7" s="300"/>
      <c r="E7" s="300"/>
      <c r="F7" s="300"/>
      <c r="G7" s="300"/>
      <c r="H7" s="300"/>
      <c r="I7" s="300"/>
    </row>
    <row r="8" spans="1:10" ht="18" x14ac:dyDescent="0.25">
      <c r="A8" s="57"/>
      <c r="B8" s="57"/>
      <c r="C8" s="57"/>
      <c r="D8" s="57"/>
      <c r="E8" s="57"/>
      <c r="F8" s="57"/>
      <c r="G8" s="57"/>
      <c r="H8" s="58"/>
      <c r="I8" s="58"/>
    </row>
    <row r="9" spans="1:10" ht="75.75" customHeight="1" x14ac:dyDescent="0.25">
      <c r="A9" s="59" t="s">
        <v>15</v>
      </c>
      <c r="B9" s="60" t="s">
        <v>16</v>
      </c>
      <c r="C9" s="60" t="s">
        <v>17</v>
      </c>
      <c r="D9" s="60" t="s">
        <v>293</v>
      </c>
      <c r="E9" s="61" t="s">
        <v>292</v>
      </c>
      <c r="F9" s="25" t="s">
        <v>316</v>
      </c>
      <c r="G9" s="59" t="s">
        <v>291</v>
      </c>
      <c r="H9" s="59" t="s">
        <v>290</v>
      </c>
      <c r="I9" s="243" t="s">
        <v>288</v>
      </c>
      <c r="J9" s="243" t="s">
        <v>289</v>
      </c>
    </row>
    <row r="10" spans="1:10" ht="20.25" customHeight="1" x14ac:dyDescent="0.25">
      <c r="A10" s="62">
        <v>6</v>
      </c>
      <c r="B10" s="62"/>
      <c r="C10" s="62"/>
      <c r="D10" s="63" t="s">
        <v>1</v>
      </c>
      <c r="E10" s="64">
        <v>1194594.0900000001</v>
      </c>
      <c r="F10" s="64">
        <v>1186288.08</v>
      </c>
      <c r="G10" s="64">
        <v>1186288.08</v>
      </c>
      <c r="H10" s="64">
        <f>H11+H22+H26+H30+H39</f>
        <v>1324843.7800000003</v>
      </c>
      <c r="I10" s="236">
        <v>110</v>
      </c>
      <c r="J10" s="236">
        <v>111</v>
      </c>
    </row>
    <row r="11" spans="1:10" s="42" customFormat="1" ht="37.5" customHeight="1" x14ac:dyDescent="0.25">
      <c r="A11" s="65"/>
      <c r="B11" s="65">
        <v>63</v>
      </c>
      <c r="C11" s="65"/>
      <c r="D11" s="65" t="s">
        <v>46</v>
      </c>
      <c r="E11" s="66">
        <v>1020694.09</v>
      </c>
      <c r="F11" s="66">
        <v>1045663.43</v>
      </c>
      <c r="G11" s="66">
        <v>1045663.43</v>
      </c>
      <c r="H11" s="66">
        <v>1165514.43</v>
      </c>
      <c r="I11" s="247">
        <v>1.1399999999999999</v>
      </c>
      <c r="J11" s="247">
        <v>1.1100000000000001</v>
      </c>
    </row>
    <row r="12" spans="1:10" s="42" customFormat="1" ht="37.5" customHeight="1" x14ac:dyDescent="0.25">
      <c r="A12" s="65"/>
      <c r="B12" s="65">
        <v>636</v>
      </c>
      <c r="C12" s="65"/>
      <c r="D12" s="65" t="s">
        <v>62</v>
      </c>
      <c r="E12" s="66">
        <v>954406.63</v>
      </c>
      <c r="F12" s="66">
        <f>F13+F14</f>
        <v>0</v>
      </c>
      <c r="G12" s="66">
        <f>G13+G14</f>
        <v>978400.69</v>
      </c>
      <c r="H12" s="66">
        <v>1109748.72</v>
      </c>
      <c r="I12" s="247">
        <v>1.1599999999999999</v>
      </c>
      <c r="J12" s="247">
        <v>1.1299999999999999</v>
      </c>
    </row>
    <row r="13" spans="1:10" ht="37.5" customHeight="1" x14ac:dyDescent="0.25">
      <c r="A13" s="65"/>
      <c r="B13" s="67">
        <v>6361</v>
      </c>
      <c r="C13" s="65"/>
      <c r="D13" s="67" t="s">
        <v>63</v>
      </c>
      <c r="E13" s="68">
        <v>937152.67</v>
      </c>
      <c r="F13" s="70">
        <v>0</v>
      </c>
      <c r="G13" s="70">
        <v>962473.95</v>
      </c>
      <c r="H13" s="70">
        <v>1109748.72</v>
      </c>
      <c r="I13" s="246"/>
      <c r="J13" s="247"/>
    </row>
    <row r="14" spans="1:10" ht="55.5" customHeight="1" x14ac:dyDescent="0.25">
      <c r="A14" s="65"/>
      <c r="B14" s="67">
        <v>6362</v>
      </c>
      <c r="C14" s="65"/>
      <c r="D14" s="67" t="s">
        <v>64</v>
      </c>
      <c r="E14" s="68">
        <v>17253.96</v>
      </c>
      <c r="F14" s="70">
        <v>0</v>
      </c>
      <c r="G14" s="70">
        <v>15926.74</v>
      </c>
      <c r="H14" s="70"/>
      <c r="I14" s="246"/>
      <c r="J14" s="247"/>
    </row>
    <row r="15" spans="1:10" ht="55.5" customHeight="1" x14ac:dyDescent="0.25">
      <c r="A15" s="65"/>
      <c r="B15" s="13">
        <v>638</v>
      </c>
      <c r="C15" s="13"/>
      <c r="D15" s="13" t="s">
        <v>229</v>
      </c>
      <c r="E15" s="164">
        <v>66287.460000000006</v>
      </c>
      <c r="F15" s="168">
        <v>0</v>
      </c>
      <c r="G15" s="165">
        <v>67262.740000000005</v>
      </c>
      <c r="H15" s="165">
        <v>54856.24</v>
      </c>
      <c r="I15" s="247">
        <v>0.82</v>
      </c>
      <c r="J15" s="247">
        <v>0.81</v>
      </c>
    </row>
    <row r="16" spans="1:10" ht="55.5" customHeight="1" x14ac:dyDescent="0.25">
      <c r="A16" s="65"/>
      <c r="B16" s="18">
        <v>6381</v>
      </c>
      <c r="C16" s="18"/>
      <c r="D16" s="18" t="s">
        <v>229</v>
      </c>
      <c r="E16" s="68">
        <v>66287.460000000006</v>
      </c>
      <c r="F16" s="163">
        <v>0</v>
      </c>
      <c r="G16" s="69">
        <v>67262.740000000005</v>
      </c>
      <c r="H16" s="69">
        <v>54856.24</v>
      </c>
      <c r="I16" s="246"/>
      <c r="J16" s="247"/>
    </row>
    <row r="17" spans="1:10" ht="55.5" customHeight="1" x14ac:dyDescent="0.25">
      <c r="A17" s="65"/>
      <c r="B17" s="13">
        <v>639</v>
      </c>
      <c r="C17" s="13"/>
      <c r="D17" s="13" t="s">
        <v>285</v>
      </c>
      <c r="E17" s="164"/>
      <c r="F17" s="168"/>
      <c r="G17" s="165"/>
      <c r="H17" s="165">
        <v>909.47</v>
      </c>
      <c r="I17" s="247">
        <v>1</v>
      </c>
      <c r="J17" s="247">
        <v>1</v>
      </c>
    </row>
    <row r="18" spans="1:10" ht="55.5" customHeight="1" x14ac:dyDescent="0.25">
      <c r="A18" s="65"/>
      <c r="B18" s="18">
        <v>63931</v>
      </c>
      <c r="C18" s="18"/>
      <c r="D18" s="18" t="s">
        <v>286</v>
      </c>
      <c r="E18" s="68"/>
      <c r="F18" s="163"/>
      <c r="G18" s="69"/>
      <c r="H18" s="69">
        <v>909.47</v>
      </c>
      <c r="I18" s="246"/>
      <c r="J18" s="247"/>
    </row>
    <row r="19" spans="1:10" x14ac:dyDescent="0.25">
      <c r="A19" s="54"/>
      <c r="B19" s="71"/>
      <c r="C19" s="72" t="s">
        <v>228</v>
      </c>
      <c r="D19" s="72" t="s">
        <v>175</v>
      </c>
      <c r="E19" s="73">
        <v>937152.67</v>
      </c>
      <c r="F19" s="73">
        <v>962473.95</v>
      </c>
      <c r="G19" s="73">
        <v>962473.95</v>
      </c>
      <c r="H19" s="73">
        <v>1109748.72</v>
      </c>
      <c r="I19" s="242"/>
      <c r="J19" s="242"/>
    </row>
    <row r="20" spans="1:10" x14ac:dyDescent="0.25">
      <c r="A20" s="54"/>
      <c r="B20" s="71"/>
      <c r="C20" s="72" t="s">
        <v>236</v>
      </c>
      <c r="D20" s="72" t="s">
        <v>175</v>
      </c>
      <c r="E20" s="73">
        <v>66287.460000000006</v>
      </c>
      <c r="F20" s="73">
        <v>67262.740000000005</v>
      </c>
      <c r="G20" s="73">
        <v>67262.740000000005</v>
      </c>
      <c r="H20" s="73">
        <v>55765.71</v>
      </c>
      <c r="I20" s="242"/>
      <c r="J20" s="242"/>
    </row>
    <row r="21" spans="1:10" x14ac:dyDescent="0.25">
      <c r="A21" s="54"/>
      <c r="B21" s="71"/>
      <c r="C21" s="72" t="s">
        <v>226</v>
      </c>
      <c r="D21" s="72" t="s">
        <v>227</v>
      </c>
      <c r="E21" s="73">
        <v>17253.96</v>
      </c>
      <c r="F21" s="73">
        <v>15926.74</v>
      </c>
      <c r="G21" s="73">
        <v>15926.74</v>
      </c>
      <c r="H21" s="73">
        <v>0</v>
      </c>
      <c r="I21" s="242"/>
      <c r="J21" s="242"/>
    </row>
    <row r="22" spans="1:10" s="42" customFormat="1" ht="37.5" customHeight="1" x14ac:dyDescent="0.25">
      <c r="A22" s="65"/>
      <c r="B22" s="65">
        <v>64</v>
      </c>
      <c r="C22" s="65"/>
      <c r="D22" s="65" t="s">
        <v>56</v>
      </c>
      <c r="E22" s="66">
        <v>0.45</v>
      </c>
      <c r="F22" s="66">
        <v>0.66</v>
      </c>
      <c r="G22" s="66">
        <v>0.66</v>
      </c>
      <c r="H22" s="66">
        <v>7.0000000000000007E-2</v>
      </c>
      <c r="I22" s="248">
        <v>0.15</v>
      </c>
      <c r="J22" s="248">
        <v>0.1</v>
      </c>
    </row>
    <row r="23" spans="1:10" s="42" customFormat="1" ht="37.5" customHeight="1" x14ac:dyDescent="0.25">
      <c r="A23" s="65"/>
      <c r="B23" s="65">
        <v>641</v>
      </c>
      <c r="C23" s="65"/>
      <c r="D23" s="65" t="s">
        <v>57</v>
      </c>
      <c r="E23" s="66">
        <v>0.45</v>
      </c>
      <c r="F23" s="66">
        <v>0</v>
      </c>
      <c r="G23" s="66">
        <v>0.66</v>
      </c>
      <c r="H23" s="66">
        <v>7.0000000000000007E-2</v>
      </c>
      <c r="I23" s="237"/>
      <c r="J23" s="237"/>
    </row>
    <row r="24" spans="1:10" ht="37.5" customHeight="1" x14ac:dyDescent="0.25">
      <c r="A24" s="65"/>
      <c r="B24" s="67">
        <v>6413</v>
      </c>
      <c r="C24" s="65"/>
      <c r="D24" s="67" t="s">
        <v>58</v>
      </c>
      <c r="E24" s="68">
        <v>0.45</v>
      </c>
      <c r="F24" s="68">
        <v>0</v>
      </c>
      <c r="G24" s="68">
        <v>0.66</v>
      </c>
      <c r="H24" s="68">
        <v>7.0000000000000007E-2</v>
      </c>
      <c r="I24" s="237"/>
      <c r="J24" s="237"/>
    </row>
    <row r="25" spans="1:10" x14ac:dyDescent="0.25">
      <c r="A25" s="54"/>
      <c r="B25" s="71"/>
      <c r="C25" s="72" t="s">
        <v>230</v>
      </c>
      <c r="D25" s="72" t="s">
        <v>174</v>
      </c>
      <c r="E25" s="73">
        <v>0.45</v>
      </c>
      <c r="F25" s="73">
        <v>0.66</v>
      </c>
      <c r="G25" s="73">
        <v>0.66</v>
      </c>
      <c r="H25" s="73">
        <v>7.0000000000000007E-2</v>
      </c>
      <c r="I25" s="242"/>
      <c r="J25" s="242"/>
    </row>
    <row r="26" spans="1:10" s="42" customFormat="1" ht="60.75" customHeight="1" x14ac:dyDescent="0.25">
      <c r="A26" s="65"/>
      <c r="B26" s="65">
        <v>65</v>
      </c>
      <c r="C26" s="65"/>
      <c r="D26" s="65" t="s">
        <v>59</v>
      </c>
      <c r="E26" s="66">
        <v>55.08</v>
      </c>
      <c r="F26" s="66">
        <f t="shared" ref="F26:G27" si="0">F27</f>
        <v>13.27</v>
      </c>
      <c r="G26" s="66">
        <f t="shared" si="0"/>
        <v>13.27</v>
      </c>
      <c r="H26" s="66">
        <v>179.84</v>
      </c>
      <c r="I26" s="237"/>
      <c r="J26" s="237"/>
    </row>
    <row r="27" spans="1:10" s="42" customFormat="1" ht="37.5" customHeight="1" x14ac:dyDescent="0.25">
      <c r="A27" s="65"/>
      <c r="B27" s="65">
        <v>652</v>
      </c>
      <c r="C27" s="65"/>
      <c r="D27" s="65" t="s">
        <v>60</v>
      </c>
      <c r="E27" s="66">
        <v>55.08</v>
      </c>
      <c r="F27" s="66">
        <f t="shared" si="0"/>
        <v>13.27</v>
      </c>
      <c r="G27" s="66">
        <f t="shared" si="0"/>
        <v>13.27</v>
      </c>
      <c r="H27" s="66">
        <v>179.84</v>
      </c>
      <c r="I27" s="237"/>
      <c r="J27" s="237"/>
    </row>
    <row r="28" spans="1:10" ht="37.5" customHeight="1" x14ac:dyDescent="0.25">
      <c r="A28" s="65"/>
      <c r="B28" s="67">
        <v>6526</v>
      </c>
      <c r="C28" s="65"/>
      <c r="D28" s="67" t="s">
        <v>61</v>
      </c>
      <c r="E28" s="68">
        <v>55.08</v>
      </c>
      <c r="F28" s="70">
        <v>13.27</v>
      </c>
      <c r="G28" s="70">
        <v>13.27</v>
      </c>
      <c r="H28" s="70">
        <v>179.84</v>
      </c>
      <c r="I28" s="237"/>
      <c r="J28" s="237"/>
    </row>
    <row r="29" spans="1:10" x14ac:dyDescent="0.25">
      <c r="A29" s="54"/>
      <c r="B29" s="71"/>
      <c r="C29" s="72" t="s">
        <v>230</v>
      </c>
      <c r="D29" s="72" t="s">
        <v>174</v>
      </c>
      <c r="E29" s="73">
        <v>55.08</v>
      </c>
      <c r="F29" s="73">
        <v>13.27</v>
      </c>
      <c r="G29" s="73">
        <v>13.27</v>
      </c>
      <c r="H29" s="73">
        <v>179.84</v>
      </c>
      <c r="I29" s="242"/>
      <c r="J29" s="242"/>
    </row>
    <row r="30" spans="1:10" s="42" customFormat="1" ht="37.5" customHeight="1" x14ac:dyDescent="0.25">
      <c r="A30" s="79"/>
      <c r="B30" s="79">
        <v>66</v>
      </c>
      <c r="C30" s="77"/>
      <c r="D30" s="65" t="s">
        <v>53</v>
      </c>
      <c r="E30" s="80">
        <f t="shared" ref="E30" si="1">E31+E34</f>
        <v>41279.159999999996</v>
      </c>
      <c r="F30" s="80">
        <v>24274.35</v>
      </c>
      <c r="G30" s="80">
        <f t="shared" ref="G30" si="2">G31+G34</f>
        <v>24274.35</v>
      </c>
      <c r="H30" s="80">
        <v>42813.07</v>
      </c>
      <c r="I30" s="248">
        <v>1.03</v>
      </c>
      <c r="J30" s="248">
        <v>1.76</v>
      </c>
    </row>
    <row r="31" spans="1:10" s="42" customFormat="1" ht="36.75" customHeight="1" x14ac:dyDescent="0.25">
      <c r="A31" s="79"/>
      <c r="B31" s="79">
        <v>661</v>
      </c>
      <c r="C31" s="77"/>
      <c r="D31" s="65" t="s">
        <v>54</v>
      </c>
      <c r="E31" s="80">
        <f t="shared" ref="E31" si="3">E32+E33</f>
        <v>36653.769999999997</v>
      </c>
      <c r="F31" s="80">
        <v>0</v>
      </c>
      <c r="G31" s="80">
        <f t="shared" ref="G31" si="4">G32+G33</f>
        <v>21288.09</v>
      </c>
      <c r="H31" s="80">
        <v>35936.980000000003</v>
      </c>
      <c r="I31" s="237"/>
      <c r="J31" s="237"/>
    </row>
    <row r="32" spans="1:10" s="40" customFormat="1" ht="37.5" hidden="1" customHeight="1" x14ac:dyDescent="0.25">
      <c r="A32" s="74"/>
      <c r="B32" s="74"/>
      <c r="C32" s="75"/>
      <c r="D32" s="67"/>
      <c r="E32" s="76"/>
      <c r="F32" s="76"/>
      <c r="G32" s="76"/>
      <c r="H32" s="76"/>
      <c r="I32" s="237"/>
      <c r="J32" s="237"/>
    </row>
    <row r="33" spans="1:10" ht="37.5" customHeight="1" x14ac:dyDescent="0.25">
      <c r="A33" s="74"/>
      <c r="B33" s="74">
        <v>6615</v>
      </c>
      <c r="C33" s="77"/>
      <c r="D33" s="74" t="s">
        <v>55</v>
      </c>
      <c r="E33" s="76">
        <v>36653.769999999997</v>
      </c>
      <c r="F33" s="70">
        <v>0</v>
      </c>
      <c r="G33" s="70">
        <v>21288.09</v>
      </c>
      <c r="H33" s="70">
        <v>35936.980000000003</v>
      </c>
      <c r="I33" s="237"/>
      <c r="J33" s="237"/>
    </row>
    <row r="34" spans="1:10" s="42" customFormat="1" ht="27" customHeight="1" x14ac:dyDescent="0.25">
      <c r="A34" s="79"/>
      <c r="B34" s="79">
        <v>663</v>
      </c>
      <c r="C34" s="77"/>
      <c r="D34" s="81"/>
      <c r="E34" s="80">
        <f t="shared" ref="E34" si="5">E35+E36</f>
        <v>4625.3900000000003</v>
      </c>
      <c r="F34" s="80">
        <v>0</v>
      </c>
      <c r="G34" s="80">
        <f t="shared" ref="G34" si="6">G35+G36</f>
        <v>2986.26</v>
      </c>
      <c r="H34" s="80">
        <v>6876.09</v>
      </c>
      <c r="I34" s="248">
        <v>1.48</v>
      </c>
      <c r="J34" s="248">
        <v>2.2999999999999998</v>
      </c>
    </row>
    <row r="35" spans="1:10" ht="27" customHeight="1" x14ac:dyDescent="0.25">
      <c r="A35" s="82"/>
      <c r="B35" s="83">
        <v>6631</v>
      </c>
      <c r="C35" s="84"/>
      <c r="D35" s="85" t="s">
        <v>65</v>
      </c>
      <c r="E35" s="68">
        <v>4625.3900000000003</v>
      </c>
      <c r="F35" s="70">
        <v>0</v>
      </c>
      <c r="G35" s="70">
        <v>2986.26</v>
      </c>
      <c r="H35" s="70">
        <v>2495.58</v>
      </c>
      <c r="I35" s="237"/>
      <c r="J35" s="237"/>
    </row>
    <row r="36" spans="1:10" ht="27" customHeight="1" x14ac:dyDescent="0.25">
      <c r="A36" s="67"/>
      <c r="B36" s="67">
        <v>6632</v>
      </c>
      <c r="C36" s="67"/>
      <c r="D36" s="85" t="s">
        <v>66</v>
      </c>
      <c r="E36" s="68">
        <v>0</v>
      </c>
      <c r="F36" s="70">
        <v>0</v>
      </c>
      <c r="G36" s="70">
        <v>0</v>
      </c>
      <c r="H36" s="70">
        <v>4380.51</v>
      </c>
      <c r="I36" s="237"/>
      <c r="J36" s="237"/>
    </row>
    <row r="37" spans="1:10" x14ac:dyDescent="0.25">
      <c r="A37" s="78"/>
      <c r="B37" s="78"/>
      <c r="C37" s="55" t="s">
        <v>230</v>
      </c>
      <c r="D37" s="55" t="s">
        <v>174</v>
      </c>
      <c r="E37" s="56">
        <v>36653.769999999997</v>
      </c>
      <c r="F37" s="56">
        <v>21288.09</v>
      </c>
      <c r="G37" s="56">
        <v>21288.09</v>
      </c>
      <c r="H37" s="56">
        <v>35936.980000000003</v>
      </c>
      <c r="I37" s="242"/>
      <c r="J37" s="242"/>
    </row>
    <row r="38" spans="1:10" x14ac:dyDescent="0.25">
      <c r="A38" s="78"/>
      <c r="B38" s="78"/>
      <c r="C38" s="55" t="s">
        <v>231</v>
      </c>
      <c r="D38" s="55" t="s">
        <v>173</v>
      </c>
      <c r="E38" s="56">
        <v>4625.3900000000003</v>
      </c>
      <c r="F38" s="56">
        <v>2986.26</v>
      </c>
      <c r="G38" s="56">
        <v>2986.26</v>
      </c>
      <c r="H38" s="56">
        <v>6876.09</v>
      </c>
      <c r="I38" s="242"/>
      <c r="J38" s="242"/>
    </row>
    <row r="39" spans="1:10" s="42" customFormat="1" ht="38.25" x14ac:dyDescent="0.25">
      <c r="A39" s="65"/>
      <c r="B39" s="65">
        <v>67</v>
      </c>
      <c r="C39" s="65"/>
      <c r="D39" s="65" t="s">
        <v>47</v>
      </c>
      <c r="E39" s="66">
        <f t="shared" ref="E39" si="7">E40</f>
        <v>132565.31</v>
      </c>
      <c r="F39" s="66">
        <v>116336.37</v>
      </c>
      <c r="G39" s="66">
        <v>116336.37</v>
      </c>
      <c r="H39" s="66">
        <v>116336.37</v>
      </c>
      <c r="I39" s="248">
        <v>0.87</v>
      </c>
      <c r="J39" s="248">
        <v>1</v>
      </c>
    </row>
    <row r="40" spans="1:10" s="42" customFormat="1" ht="38.25" x14ac:dyDescent="0.25">
      <c r="A40" s="65"/>
      <c r="B40" s="65">
        <v>671</v>
      </c>
      <c r="C40" s="65"/>
      <c r="D40" s="65" t="s">
        <v>50</v>
      </c>
      <c r="E40" s="66">
        <f t="shared" ref="E40" si="8">E41+E42</f>
        <v>132565.31</v>
      </c>
      <c r="F40" s="66">
        <v>0</v>
      </c>
      <c r="G40" s="66">
        <v>116336.37</v>
      </c>
      <c r="H40" s="66">
        <v>116336.37</v>
      </c>
      <c r="I40" s="237"/>
      <c r="J40" s="237"/>
    </row>
    <row r="41" spans="1:10" ht="38.25" x14ac:dyDescent="0.25">
      <c r="A41" s="65"/>
      <c r="B41" s="67">
        <v>6711</v>
      </c>
      <c r="C41" s="67"/>
      <c r="D41" s="67" t="s">
        <v>52</v>
      </c>
      <c r="E41" s="68">
        <v>132565.31</v>
      </c>
      <c r="F41" s="70">
        <v>0</v>
      </c>
      <c r="G41" s="70">
        <v>116336.37</v>
      </c>
      <c r="H41" s="70">
        <v>116336.37</v>
      </c>
      <c r="I41" s="237"/>
      <c r="J41" s="237"/>
    </row>
    <row r="42" spans="1:10" ht="25.5" x14ac:dyDescent="0.25">
      <c r="A42" s="65"/>
      <c r="B42" s="67">
        <v>6712</v>
      </c>
      <c r="C42" s="67"/>
      <c r="D42" s="67" t="s">
        <v>51</v>
      </c>
      <c r="E42" s="68"/>
      <c r="F42" s="70">
        <v>0</v>
      </c>
      <c r="G42" s="70">
        <f t="shared" ref="G42:H57" si="9">F42/7.5345</f>
        <v>0</v>
      </c>
      <c r="H42" s="70">
        <f t="shared" si="9"/>
        <v>0</v>
      </c>
      <c r="I42" s="237"/>
      <c r="J42" s="237"/>
    </row>
    <row r="43" spans="1:10" x14ac:dyDescent="0.25">
      <c r="A43" s="78"/>
      <c r="B43" s="78"/>
      <c r="C43" s="55" t="s">
        <v>68</v>
      </c>
      <c r="D43" s="55" t="s">
        <v>121</v>
      </c>
      <c r="E43" s="56">
        <v>39655.769999999997</v>
      </c>
      <c r="F43" s="56">
        <v>11738.9</v>
      </c>
      <c r="G43" s="56">
        <v>35211.370000000003</v>
      </c>
      <c r="H43" s="56">
        <v>35211.370000000003</v>
      </c>
      <c r="I43" s="242"/>
      <c r="J43" s="242"/>
    </row>
    <row r="44" spans="1:10" x14ac:dyDescent="0.25">
      <c r="A44" s="78"/>
      <c r="B44" s="78"/>
      <c r="C44" s="55" t="s">
        <v>232</v>
      </c>
      <c r="D44" s="55" t="s">
        <v>121</v>
      </c>
      <c r="E44" s="56"/>
      <c r="F44" s="56"/>
      <c r="G44" s="56"/>
      <c r="H44" s="56"/>
      <c r="I44" s="242"/>
      <c r="J44" s="242"/>
    </row>
    <row r="45" spans="1:10" x14ac:dyDescent="0.25">
      <c r="A45" s="78"/>
      <c r="B45" s="78"/>
      <c r="C45" s="55" t="s">
        <v>233</v>
      </c>
      <c r="D45" s="55" t="s">
        <v>121</v>
      </c>
      <c r="E45" s="56">
        <v>92909.54</v>
      </c>
      <c r="F45" s="56">
        <v>84569.7</v>
      </c>
      <c r="G45" s="56">
        <v>81125</v>
      </c>
      <c r="H45" s="56">
        <v>81125</v>
      </c>
      <c r="I45" s="242"/>
      <c r="J45" s="242"/>
    </row>
    <row r="46" spans="1:10" ht="20.25" customHeight="1" x14ac:dyDescent="0.25">
      <c r="A46" s="62">
        <v>9</v>
      </c>
      <c r="B46" s="62"/>
      <c r="C46" s="62"/>
      <c r="D46" s="63" t="s">
        <v>177</v>
      </c>
      <c r="E46" s="64">
        <v>36217.69</v>
      </c>
      <c r="F46" s="64">
        <f t="shared" ref="F46:H48" si="10">F47</f>
        <v>6636</v>
      </c>
      <c r="G46" s="64">
        <f t="shared" si="10"/>
        <v>6636</v>
      </c>
      <c r="H46" s="64">
        <f t="shared" si="10"/>
        <v>38311.839999999997</v>
      </c>
      <c r="I46" s="249"/>
      <c r="J46" s="249"/>
    </row>
    <row r="47" spans="1:10" s="42" customFormat="1" ht="41.25" customHeight="1" x14ac:dyDescent="0.25">
      <c r="A47" s="79"/>
      <c r="B47" s="65">
        <v>92</v>
      </c>
      <c r="C47" s="65"/>
      <c r="D47" s="65" t="s">
        <v>178</v>
      </c>
      <c r="E47" s="66">
        <v>36217.69</v>
      </c>
      <c r="F47" s="66">
        <v>6636</v>
      </c>
      <c r="G47" s="66">
        <f t="shared" si="10"/>
        <v>6636</v>
      </c>
      <c r="H47" s="66">
        <f t="shared" si="10"/>
        <v>38311.839999999997</v>
      </c>
      <c r="I47" s="248">
        <v>1.05</v>
      </c>
      <c r="J47" s="248">
        <v>2.77</v>
      </c>
    </row>
    <row r="48" spans="1:10" s="42" customFormat="1" ht="27" customHeight="1" x14ac:dyDescent="0.25">
      <c r="A48" s="79"/>
      <c r="B48" s="79">
        <v>922</v>
      </c>
      <c r="C48" s="77"/>
      <c r="D48" s="81" t="s">
        <v>179</v>
      </c>
      <c r="E48" s="80">
        <v>36217.69</v>
      </c>
      <c r="F48" s="80">
        <v>0</v>
      </c>
      <c r="G48" s="80">
        <f t="shared" si="10"/>
        <v>6636</v>
      </c>
      <c r="H48" s="80">
        <f t="shared" si="10"/>
        <v>38311.839999999997</v>
      </c>
      <c r="I48" s="237"/>
      <c r="J48" s="237"/>
    </row>
    <row r="49" spans="1:10" ht="27" customHeight="1" x14ac:dyDescent="0.25">
      <c r="A49" s="82"/>
      <c r="B49" s="83">
        <v>9221</v>
      </c>
      <c r="C49" s="84"/>
      <c r="D49" s="85" t="s">
        <v>180</v>
      </c>
      <c r="E49" s="68">
        <v>36766</v>
      </c>
      <c r="F49" s="68">
        <v>0</v>
      </c>
      <c r="G49" s="68">
        <v>6636</v>
      </c>
      <c r="H49" s="68">
        <v>38311.839999999997</v>
      </c>
      <c r="I49" s="237"/>
      <c r="J49" s="237"/>
    </row>
    <row r="50" spans="1:10" ht="27" customHeight="1" x14ac:dyDescent="0.25">
      <c r="A50" s="82"/>
      <c r="B50" s="83">
        <v>9222</v>
      </c>
      <c r="C50" s="84"/>
      <c r="D50" s="85" t="s">
        <v>181</v>
      </c>
      <c r="E50" s="68">
        <v>-548.30999999999995</v>
      </c>
      <c r="F50" s="68">
        <v>0</v>
      </c>
      <c r="G50" s="68">
        <v>0</v>
      </c>
      <c r="H50" s="68">
        <v>0</v>
      </c>
      <c r="I50" s="237"/>
      <c r="J50" s="237"/>
    </row>
    <row r="51" spans="1:10" ht="25.5" x14ac:dyDescent="0.25">
      <c r="A51" s="71"/>
      <c r="B51" s="71"/>
      <c r="C51" s="72" t="s">
        <v>230</v>
      </c>
      <c r="D51" s="120" t="s">
        <v>217</v>
      </c>
      <c r="E51" s="100">
        <v>3448.28</v>
      </c>
      <c r="F51" s="100">
        <v>6636.14</v>
      </c>
      <c r="G51" s="100">
        <v>6636</v>
      </c>
      <c r="H51" s="100">
        <v>10959.35</v>
      </c>
      <c r="I51" s="242"/>
      <c r="J51" s="242"/>
    </row>
    <row r="52" spans="1:10" x14ac:dyDescent="0.25">
      <c r="A52" s="71"/>
      <c r="B52" s="71"/>
      <c r="C52" s="72" t="s">
        <v>228</v>
      </c>
      <c r="D52" s="120" t="s">
        <v>235</v>
      </c>
      <c r="E52" s="100"/>
      <c r="F52" s="100">
        <v>0</v>
      </c>
      <c r="G52" s="100">
        <f t="shared" si="9"/>
        <v>0</v>
      </c>
      <c r="H52" s="100">
        <v>0</v>
      </c>
      <c r="I52" s="242"/>
      <c r="J52" s="242"/>
    </row>
    <row r="53" spans="1:10" hidden="1" x14ac:dyDescent="0.25">
      <c r="A53" s="71"/>
      <c r="B53" s="71"/>
      <c r="C53" s="72"/>
      <c r="D53" s="120"/>
      <c r="E53" s="100">
        <v>0</v>
      </c>
      <c r="F53" s="100">
        <v>25000</v>
      </c>
      <c r="G53" s="100">
        <f t="shared" si="9"/>
        <v>3318.0702103656513</v>
      </c>
      <c r="H53" s="100">
        <f>H48</f>
        <v>38311.839999999997</v>
      </c>
      <c r="I53" s="242"/>
      <c r="J53" s="242"/>
    </row>
    <row r="54" spans="1:10" x14ac:dyDescent="0.25">
      <c r="A54" s="71"/>
      <c r="B54" s="71"/>
      <c r="C54" s="72" t="s">
        <v>228</v>
      </c>
      <c r="D54" s="120" t="s">
        <v>234</v>
      </c>
      <c r="E54" s="100">
        <v>32975.769999999997</v>
      </c>
      <c r="F54" s="100">
        <v>0</v>
      </c>
      <c r="G54" s="100">
        <v>0</v>
      </c>
      <c r="H54" s="100">
        <v>1550.26</v>
      </c>
      <c r="I54" s="242"/>
      <c r="J54" s="242"/>
    </row>
    <row r="55" spans="1:10" x14ac:dyDescent="0.25">
      <c r="A55" s="71"/>
      <c r="B55" s="71"/>
      <c r="C55" s="72" t="s">
        <v>236</v>
      </c>
      <c r="D55" s="120" t="s">
        <v>287</v>
      </c>
      <c r="E55" s="100"/>
      <c r="F55" s="100"/>
      <c r="G55" s="100"/>
      <c r="H55" s="100">
        <v>25282.23</v>
      </c>
      <c r="I55" s="242"/>
      <c r="J55" s="242"/>
    </row>
    <row r="56" spans="1:10" x14ac:dyDescent="0.25">
      <c r="A56" s="71"/>
      <c r="B56" s="71"/>
      <c r="C56" s="72" t="s">
        <v>226</v>
      </c>
      <c r="D56" s="120" t="s">
        <v>251</v>
      </c>
      <c r="E56" s="100">
        <v>341.95</v>
      </c>
      <c r="F56" s="100"/>
      <c r="G56" s="100"/>
      <c r="H56" s="100"/>
      <c r="I56" s="242"/>
      <c r="J56" s="242"/>
    </row>
    <row r="57" spans="1:10" ht="25.5" x14ac:dyDescent="0.25">
      <c r="A57" s="71"/>
      <c r="B57" s="71"/>
      <c r="C57" s="72" t="s">
        <v>231</v>
      </c>
      <c r="D57" s="120" t="s">
        <v>262</v>
      </c>
      <c r="E57" s="100">
        <v>-548.30999999999995</v>
      </c>
      <c r="F57" s="100">
        <v>0</v>
      </c>
      <c r="G57" s="100">
        <f t="shared" si="9"/>
        <v>0</v>
      </c>
      <c r="H57" s="100">
        <v>520</v>
      </c>
      <c r="I57" s="242"/>
      <c r="J57" s="242"/>
    </row>
    <row r="58" spans="1:10" x14ac:dyDescent="0.25">
      <c r="A58" s="98"/>
      <c r="B58" s="98"/>
      <c r="C58" s="98"/>
      <c r="D58" s="95" t="s">
        <v>117</v>
      </c>
      <c r="E58" s="103">
        <v>1230811.78</v>
      </c>
      <c r="F58" s="103">
        <v>1172896.44</v>
      </c>
      <c r="G58" s="103">
        <v>1192924.08</v>
      </c>
      <c r="H58" s="103">
        <v>1324843.78</v>
      </c>
      <c r="I58" s="98"/>
      <c r="J58" s="98"/>
    </row>
    <row r="59" spans="1:10" ht="27" customHeight="1" x14ac:dyDescent="0.25">
      <c r="A59" s="96"/>
      <c r="B59" s="96"/>
      <c r="C59" s="96"/>
      <c r="D59" s="96"/>
      <c r="E59" s="96"/>
      <c r="F59" s="96"/>
      <c r="G59" s="96"/>
      <c r="H59" s="96"/>
      <c r="I59" s="245"/>
    </row>
    <row r="60" spans="1:10" x14ac:dyDescent="0.25">
      <c r="A60" s="96"/>
      <c r="B60" s="96"/>
      <c r="C60" s="96"/>
      <c r="D60" s="96"/>
      <c r="E60" s="96"/>
      <c r="F60" s="96"/>
      <c r="G60" s="96"/>
      <c r="H60" s="96"/>
      <c r="I60" s="96"/>
    </row>
    <row r="61" spans="1:10" x14ac:dyDescent="0.25">
      <c r="A61" s="96"/>
      <c r="B61" s="96"/>
      <c r="C61" s="96"/>
      <c r="D61" s="96"/>
      <c r="E61" s="96"/>
      <c r="F61" s="96"/>
      <c r="G61" s="96"/>
      <c r="H61" s="96"/>
      <c r="I61" s="96"/>
    </row>
    <row r="62" spans="1:10" x14ac:dyDescent="0.25">
      <c r="A62" s="96"/>
      <c r="B62" s="96"/>
      <c r="C62" s="96"/>
      <c r="D62" s="96"/>
      <c r="E62" s="96"/>
      <c r="F62" s="96"/>
      <c r="G62" s="96"/>
      <c r="H62" s="96"/>
      <c r="I62" s="96"/>
    </row>
    <row r="63" spans="1:10" ht="15.75" customHeight="1" x14ac:dyDescent="0.25">
      <c r="A63" s="96"/>
      <c r="B63" s="96"/>
      <c r="C63" s="96"/>
      <c r="D63" s="96"/>
      <c r="E63" s="96"/>
      <c r="F63" s="96"/>
      <c r="G63" s="96"/>
      <c r="H63" s="96"/>
      <c r="I63" s="96"/>
    </row>
    <row r="64" spans="1:10" ht="15.75" customHeight="1" x14ac:dyDescent="0.25">
      <c r="A64" s="96"/>
      <c r="B64" s="96"/>
      <c r="C64" s="96"/>
      <c r="D64" s="96"/>
      <c r="E64" s="96"/>
      <c r="F64" s="96"/>
      <c r="G64" s="96"/>
      <c r="H64" s="96"/>
      <c r="I64" s="96"/>
    </row>
    <row r="65" spans="1:10" x14ac:dyDescent="0.25">
      <c r="A65" s="299" t="s">
        <v>19</v>
      </c>
      <c r="B65" s="300"/>
      <c r="C65" s="300"/>
      <c r="D65" s="300"/>
      <c r="E65" s="300"/>
      <c r="F65" s="300"/>
      <c r="G65" s="300"/>
      <c r="H65" s="300"/>
      <c r="I65" s="300"/>
    </row>
    <row r="66" spans="1:10" x14ac:dyDescent="0.25">
      <c r="A66" s="97"/>
      <c r="B66" s="97"/>
      <c r="C66" s="97"/>
      <c r="D66" s="97"/>
      <c r="E66" s="97"/>
      <c r="F66" s="97"/>
      <c r="G66" s="97"/>
      <c r="H66" s="58"/>
      <c r="I66" s="58"/>
    </row>
    <row r="67" spans="1:10" ht="47.25" customHeight="1" x14ac:dyDescent="0.25">
      <c r="A67" s="59" t="s">
        <v>15</v>
      </c>
      <c r="B67" s="60" t="s">
        <v>16</v>
      </c>
      <c r="C67" s="60" t="s">
        <v>17</v>
      </c>
      <c r="D67" s="60" t="s">
        <v>20</v>
      </c>
      <c r="E67" s="61" t="s">
        <v>239</v>
      </c>
      <c r="F67" s="25" t="s">
        <v>316</v>
      </c>
      <c r="G67" s="59" t="s">
        <v>282</v>
      </c>
      <c r="H67" s="59" t="s">
        <v>294</v>
      </c>
      <c r="I67" s="243" t="s">
        <v>283</v>
      </c>
      <c r="J67" s="243" t="s">
        <v>284</v>
      </c>
    </row>
    <row r="68" spans="1:10" x14ac:dyDescent="0.25">
      <c r="A68" s="65">
        <v>3</v>
      </c>
      <c r="B68" s="65"/>
      <c r="C68" s="65"/>
      <c r="D68" s="65" t="s">
        <v>21</v>
      </c>
      <c r="E68" s="86">
        <v>1158376.42</v>
      </c>
      <c r="F68" s="86">
        <v>1159093.27</v>
      </c>
      <c r="G68" s="86">
        <v>1159093.27</v>
      </c>
      <c r="H68" s="86">
        <v>1315656.1599999999</v>
      </c>
      <c r="I68" s="244"/>
      <c r="J68" s="244"/>
    </row>
    <row r="69" spans="1:10" x14ac:dyDescent="0.25">
      <c r="A69" s="65"/>
      <c r="B69" s="87">
        <v>31</v>
      </c>
      <c r="C69" s="67"/>
      <c r="D69" s="87" t="s">
        <v>22</v>
      </c>
      <c r="E69" s="99">
        <f t="shared" ref="E69" si="11">E70+E72+E74</f>
        <v>965528.63</v>
      </c>
      <c r="F69" s="99">
        <v>983084.04</v>
      </c>
      <c r="G69" s="99">
        <v>983084.04</v>
      </c>
      <c r="H69" s="99">
        <v>1121907.1599999999</v>
      </c>
      <c r="I69" s="237"/>
      <c r="J69" s="237"/>
    </row>
    <row r="70" spans="1:10" s="42" customFormat="1" x14ac:dyDescent="0.25">
      <c r="A70" s="65"/>
      <c r="B70" s="65">
        <v>311</v>
      </c>
      <c r="C70" s="65"/>
      <c r="D70" s="65" t="s">
        <v>69</v>
      </c>
      <c r="E70" s="99">
        <f t="shared" ref="E70:G70" si="12">E71</f>
        <v>799187.07</v>
      </c>
      <c r="F70" s="99">
        <v>0</v>
      </c>
      <c r="G70" s="99">
        <f t="shared" si="12"/>
        <v>817791.06</v>
      </c>
      <c r="H70" s="99">
        <v>927347.37</v>
      </c>
      <c r="I70" s="237"/>
      <c r="J70" s="237"/>
    </row>
    <row r="71" spans="1:10" x14ac:dyDescent="0.25">
      <c r="A71" s="65"/>
      <c r="B71" s="67">
        <v>3111</v>
      </c>
      <c r="C71" s="67"/>
      <c r="D71" s="67" t="s">
        <v>70</v>
      </c>
      <c r="E71" s="113">
        <v>799187.07</v>
      </c>
      <c r="F71" s="89">
        <v>0</v>
      </c>
      <c r="G71" s="89">
        <v>817791.06</v>
      </c>
      <c r="H71" s="89">
        <v>927347.37</v>
      </c>
      <c r="I71" s="237"/>
      <c r="J71" s="237"/>
    </row>
    <row r="72" spans="1:10" s="42" customFormat="1" x14ac:dyDescent="0.25">
      <c r="A72" s="65"/>
      <c r="B72" s="65">
        <v>312</v>
      </c>
      <c r="C72" s="65"/>
      <c r="D72" s="65" t="s">
        <v>71</v>
      </c>
      <c r="E72" s="99">
        <f t="shared" ref="E72:G72" si="13">E73</f>
        <v>36060.68</v>
      </c>
      <c r="F72" s="99">
        <v>0</v>
      </c>
      <c r="G72" s="99">
        <f t="shared" si="13"/>
        <v>30592.61</v>
      </c>
      <c r="H72" s="99">
        <v>44501.69</v>
      </c>
      <c r="I72" s="237"/>
      <c r="J72" s="237"/>
    </row>
    <row r="73" spans="1:10" x14ac:dyDescent="0.25">
      <c r="A73" s="65"/>
      <c r="B73" s="67">
        <v>3121</v>
      </c>
      <c r="C73" s="67"/>
      <c r="D73" s="67" t="s">
        <v>71</v>
      </c>
      <c r="E73" s="113">
        <v>36060.68</v>
      </c>
      <c r="F73" s="89">
        <v>0</v>
      </c>
      <c r="G73" s="89">
        <v>30592.61</v>
      </c>
      <c r="H73" s="89">
        <v>44501.69</v>
      </c>
      <c r="I73" s="237"/>
      <c r="J73" s="237"/>
    </row>
    <row r="74" spans="1:10" s="42" customFormat="1" x14ac:dyDescent="0.25">
      <c r="A74" s="65"/>
      <c r="B74" s="65">
        <v>313</v>
      </c>
      <c r="C74" s="65"/>
      <c r="D74" s="65" t="s">
        <v>72</v>
      </c>
      <c r="E74" s="99">
        <f t="shared" ref="E74" si="14">E75</f>
        <v>130280.88</v>
      </c>
      <c r="F74" s="99">
        <v>0</v>
      </c>
      <c r="G74" s="99">
        <v>134700.37</v>
      </c>
      <c r="H74" s="99">
        <v>150058.1</v>
      </c>
      <c r="I74" s="237"/>
      <c r="J74" s="237"/>
    </row>
    <row r="75" spans="1:10" ht="25.5" x14ac:dyDescent="0.25">
      <c r="A75" s="65"/>
      <c r="B75" s="67">
        <v>3132</v>
      </c>
      <c r="C75" s="67"/>
      <c r="D75" s="67" t="s">
        <v>73</v>
      </c>
      <c r="E75" s="113">
        <v>130280.88</v>
      </c>
      <c r="F75" s="89">
        <v>0</v>
      </c>
      <c r="G75" s="89">
        <v>134700.37</v>
      </c>
      <c r="H75" s="89">
        <v>150058.1</v>
      </c>
      <c r="I75" s="237"/>
      <c r="J75" s="237"/>
    </row>
    <row r="76" spans="1:10" x14ac:dyDescent="0.25">
      <c r="A76" s="78"/>
      <c r="B76" s="78"/>
      <c r="C76" s="55" t="s">
        <v>68</v>
      </c>
      <c r="D76" s="55" t="s">
        <v>121</v>
      </c>
      <c r="E76" s="123">
        <v>10758.1</v>
      </c>
      <c r="F76" s="123">
        <v>10491.3</v>
      </c>
      <c r="G76" s="123">
        <v>10491.3</v>
      </c>
      <c r="H76" s="123">
        <v>19624.59</v>
      </c>
      <c r="I76" s="242"/>
      <c r="J76" s="242"/>
    </row>
    <row r="77" spans="1:10" x14ac:dyDescent="0.25">
      <c r="A77" s="78"/>
      <c r="B77" s="78"/>
      <c r="C77" s="55" t="s">
        <v>230</v>
      </c>
      <c r="D77" s="55" t="s">
        <v>174</v>
      </c>
      <c r="E77" s="123">
        <v>4417</v>
      </c>
      <c r="F77" s="123"/>
      <c r="G77" s="123"/>
      <c r="H77" s="123">
        <v>3421.4</v>
      </c>
      <c r="I77" s="242"/>
      <c r="J77" s="242"/>
    </row>
    <row r="78" spans="1:10" x14ac:dyDescent="0.25">
      <c r="A78" s="54"/>
      <c r="B78" s="71"/>
      <c r="C78" s="72" t="s">
        <v>228</v>
      </c>
      <c r="D78" s="72" t="s">
        <v>175</v>
      </c>
      <c r="E78" s="124">
        <v>922986.74</v>
      </c>
      <c r="F78" s="124">
        <v>944322.78</v>
      </c>
      <c r="G78" s="124">
        <v>944322.78</v>
      </c>
      <c r="H78" s="124">
        <v>1073020.93</v>
      </c>
      <c r="I78" s="242"/>
      <c r="J78" s="242"/>
    </row>
    <row r="79" spans="1:10" x14ac:dyDescent="0.25">
      <c r="A79" s="71"/>
      <c r="B79" s="71"/>
      <c r="C79" s="72" t="s">
        <v>236</v>
      </c>
      <c r="D79" s="120" t="s">
        <v>175</v>
      </c>
      <c r="E79" s="125">
        <v>27366.79</v>
      </c>
      <c r="F79" s="125">
        <v>28269.96</v>
      </c>
      <c r="G79" s="125">
        <v>28269.96</v>
      </c>
      <c r="H79" s="125">
        <v>25840.240000000002</v>
      </c>
      <c r="I79" s="242"/>
      <c r="J79" s="242"/>
    </row>
    <row r="80" spans="1:10" x14ac:dyDescent="0.25">
      <c r="A80" s="78"/>
      <c r="B80" s="78"/>
      <c r="C80" s="198" t="s">
        <v>67</v>
      </c>
      <c r="D80" s="55" t="s">
        <v>173</v>
      </c>
      <c r="E80" s="123"/>
      <c r="F80" s="123">
        <v>0</v>
      </c>
      <c r="G80" s="123">
        <v>0</v>
      </c>
      <c r="H80" s="123">
        <f t="shared" ref="H80" si="15">G80/7.5345</f>
        <v>0</v>
      </c>
      <c r="I80" s="242"/>
      <c r="J80" s="242"/>
    </row>
    <row r="81" spans="1:12" x14ac:dyDescent="0.25">
      <c r="A81" s="74"/>
      <c r="B81" s="77">
        <v>32</v>
      </c>
      <c r="C81" s="77"/>
      <c r="D81" s="77" t="s">
        <v>34</v>
      </c>
      <c r="E81" s="104">
        <f t="shared" ref="E81" si="16">E82+E89+E96+E108</f>
        <v>156892.80000000002</v>
      </c>
      <c r="F81" s="104">
        <v>179070.1</v>
      </c>
      <c r="G81" s="104">
        <v>179070.1</v>
      </c>
      <c r="H81" s="104">
        <v>184904.51</v>
      </c>
      <c r="I81" s="237"/>
      <c r="J81" s="237"/>
    </row>
    <row r="82" spans="1:12" s="42" customFormat="1" x14ac:dyDescent="0.25">
      <c r="A82" s="79"/>
      <c r="B82" s="79">
        <v>321</v>
      </c>
      <c r="C82" s="79"/>
      <c r="D82" s="79" t="s">
        <v>74</v>
      </c>
      <c r="E82" s="104">
        <v>47482.3</v>
      </c>
      <c r="F82" s="104">
        <v>0</v>
      </c>
      <c r="G82" s="104">
        <f t="shared" ref="G82" si="17">SUM(G83:G88)</f>
        <v>80825.84</v>
      </c>
      <c r="H82" s="104">
        <v>46670.61</v>
      </c>
      <c r="I82" s="237"/>
      <c r="J82" s="237"/>
    </row>
    <row r="83" spans="1:12" s="40" customFormat="1" x14ac:dyDescent="0.25">
      <c r="A83" s="74"/>
      <c r="B83" s="74">
        <v>3211</v>
      </c>
      <c r="C83" s="74"/>
      <c r="D83" s="74" t="s">
        <v>84</v>
      </c>
      <c r="E83" s="111">
        <v>17086.79</v>
      </c>
      <c r="F83" s="89">
        <v>0</v>
      </c>
      <c r="G83" s="89">
        <v>6179.58</v>
      </c>
      <c r="H83" s="89">
        <v>12473.24</v>
      </c>
      <c r="I83" s="237"/>
      <c r="J83" s="237"/>
      <c r="L83"/>
    </row>
    <row r="84" spans="1:12" s="40" customFormat="1" x14ac:dyDescent="0.25">
      <c r="A84" s="74"/>
      <c r="B84" s="74">
        <v>3211</v>
      </c>
      <c r="C84" s="74"/>
      <c r="D84" s="74" t="s">
        <v>84</v>
      </c>
      <c r="E84" s="111"/>
      <c r="F84" s="89">
        <v>0</v>
      </c>
      <c r="G84" s="89">
        <v>39045.870000000003</v>
      </c>
      <c r="H84" s="88">
        <v>0</v>
      </c>
      <c r="I84" s="237"/>
      <c r="J84" s="237"/>
      <c r="L84"/>
    </row>
    <row r="85" spans="1:12" s="115" customFormat="1" ht="26.25" x14ac:dyDescent="0.25">
      <c r="A85" s="109"/>
      <c r="B85" s="109">
        <v>3212</v>
      </c>
      <c r="C85" s="109"/>
      <c r="D85" s="114" t="s">
        <v>75</v>
      </c>
      <c r="E85" s="111">
        <v>28323.05</v>
      </c>
      <c r="F85" s="89">
        <v>0</v>
      </c>
      <c r="G85" s="89">
        <v>32494.67</v>
      </c>
      <c r="H85" s="88">
        <v>32494.67</v>
      </c>
      <c r="I85" s="237"/>
      <c r="J85" s="237"/>
      <c r="L85" s="112"/>
    </row>
    <row r="86" spans="1:12" s="115" customFormat="1" ht="26.25" x14ac:dyDescent="0.25">
      <c r="A86" s="109"/>
      <c r="B86" s="109">
        <v>3212</v>
      </c>
      <c r="C86" s="109"/>
      <c r="D86" s="114" t="s">
        <v>75</v>
      </c>
      <c r="E86" s="111"/>
      <c r="F86" s="89">
        <v>0</v>
      </c>
      <c r="G86" s="89">
        <v>1247.5999999999999</v>
      </c>
      <c r="H86" s="88">
        <v>0</v>
      </c>
      <c r="I86" s="237"/>
      <c r="J86" s="237"/>
      <c r="L86" s="112"/>
    </row>
    <row r="87" spans="1:12" s="40" customFormat="1" x14ac:dyDescent="0.25">
      <c r="A87" s="74"/>
      <c r="B87" s="74">
        <v>3213</v>
      </c>
      <c r="C87" s="74"/>
      <c r="D87" s="74" t="s">
        <v>85</v>
      </c>
      <c r="E87" s="111">
        <v>989.45</v>
      </c>
      <c r="F87" s="89">
        <v>0</v>
      </c>
      <c r="G87" s="89">
        <v>1526.31</v>
      </c>
      <c r="H87" s="89">
        <v>1102.58</v>
      </c>
      <c r="I87" s="237"/>
      <c r="J87" s="237"/>
      <c r="L87"/>
    </row>
    <row r="88" spans="1:12" s="40" customFormat="1" x14ac:dyDescent="0.25">
      <c r="A88" s="74"/>
      <c r="B88" s="74">
        <v>3214</v>
      </c>
      <c r="C88" s="74"/>
      <c r="D88" s="74" t="s">
        <v>86</v>
      </c>
      <c r="E88" s="111">
        <v>1083.01</v>
      </c>
      <c r="F88" s="89">
        <v>0</v>
      </c>
      <c r="G88" s="89">
        <v>331.81</v>
      </c>
      <c r="H88" s="89">
        <v>600.12</v>
      </c>
      <c r="I88" s="237"/>
      <c r="J88" s="237"/>
      <c r="L88"/>
    </row>
    <row r="89" spans="1:12" s="42" customFormat="1" x14ac:dyDescent="0.25">
      <c r="A89" s="79"/>
      <c r="B89" s="79">
        <v>322</v>
      </c>
      <c r="C89" s="77"/>
      <c r="D89" s="81" t="s">
        <v>76</v>
      </c>
      <c r="E89" s="104">
        <v>43550.15</v>
      </c>
      <c r="F89" s="104">
        <v>0</v>
      </c>
      <c r="G89" s="104">
        <f t="shared" ref="G89" si="18">SUM(G90:G95)</f>
        <v>31025.96</v>
      </c>
      <c r="H89" s="104">
        <v>44155.3</v>
      </c>
      <c r="I89" s="237"/>
      <c r="J89" s="237"/>
    </row>
    <row r="90" spans="1:12" x14ac:dyDescent="0.25">
      <c r="A90" s="74"/>
      <c r="B90" s="74">
        <v>3221</v>
      </c>
      <c r="C90" s="75"/>
      <c r="D90" s="90" t="s">
        <v>87</v>
      </c>
      <c r="E90" s="111">
        <v>9505.2000000000007</v>
      </c>
      <c r="F90" s="89">
        <v>0</v>
      </c>
      <c r="G90" s="89">
        <v>8096.09</v>
      </c>
      <c r="H90" s="89">
        <v>11478.41</v>
      </c>
      <c r="I90" s="237"/>
      <c r="J90" s="237"/>
    </row>
    <row r="91" spans="1:12" x14ac:dyDescent="0.25">
      <c r="A91" s="74"/>
      <c r="B91" s="74">
        <v>3222</v>
      </c>
      <c r="C91" s="75"/>
      <c r="D91" s="90" t="s">
        <v>88</v>
      </c>
      <c r="E91" s="111">
        <v>0</v>
      </c>
      <c r="F91" s="89">
        <v>0</v>
      </c>
      <c r="G91" s="89">
        <v>0</v>
      </c>
      <c r="H91" s="89">
        <f t="shared" ref="H91" si="19">G91/7.5345</f>
        <v>0</v>
      </c>
      <c r="I91" s="237"/>
      <c r="J91" s="237"/>
    </row>
    <row r="92" spans="1:12" x14ac:dyDescent="0.25">
      <c r="A92" s="74"/>
      <c r="B92" s="74">
        <v>3223</v>
      </c>
      <c r="C92" s="75"/>
      <c r="D92" s="90" t="s">
        <v>99</v>
      </c>
      <c r="E92" s="113">
        <v>30577.63</v>
      </c>
      <c r="F92" s="89">
        <v>0</v>
      </c>
      <c r="G92" s="89">
        <v>20503.330000000002</v>
      </c>
      <c r="H92" s="89">
        <v>29605.08</v>
      </c>
      <c r="I92" s="237"/>
      <c r="J92" s="237"/>
    </row>
    <row r="93" spans="1:12" x14ac:dyDescent="0.25">
      <c r="A93" s="74"/>
      <c r="B93" s="74">
        <v>3224</v>
      </c>
      <c r="C93" s="75"/>
      <c r="D93" s="90" t="s">
        <v>100</v>
      </c>
      <c r="E93" s="113">
        <v>1526.39</v>
      </c>
      <c r="F93" s="89">
        <v>0</v>
      </c>
      <c r="G93" s="89">
        <v>1630.2</v>
      </c>
      <c r="H93" s="89">
        <v>2077</v>
      </c>
      <c r="I93" s="237"/>
      <c r="J93" s="237"/>
    </row>
    <row r="94" spans="1:12" x14ac:dyDescent="0.25">
      <c r="A94" s="74"/>
      <c r="B94" s="74">
        <v>3225</v>
      </c>
      <c r="C94" s="75"/>
      <c r="D94" s="90" t="s">
        <v>77</v>
      </c>
      <c r="E94" s="111">
        <v>1339.74</v>
      </c>
      <c r="F94" s="89">
        <v>0</v>
      </c>
      <c r="G94" s="89">
        <v>398.17</v>
      </c>
      <c r="H94" s="89">
        <v>774.94</v>
      </c>
      <c r="I94" s="237"/>
      <c r="J94" s="237"/>
    </row>
    <row r="95" spans="1:12" x14ac:dyDescent="0.25">
      <c r="A95" s="74"/>
      <c r="B95" s="74">
        <v>3227</v>
      </c>
      <c r="C95" s="77"/>
      <c r="D95" s="74" t="s">
        <v>101</v>
      </c>
      <c r="E95" s="113">
        <v>601.19000000000005</v>
      </c>
      <c r="F95" s="89">
        <v>0</v>
      </c>
      <c r="G95" s="89">
        <v>398.17</v>
      </c>
      <c r="H95" s="89">
        <v>219.87</v>
      </c>
      <c r="I95" s="237"/>
      <c r="J95" s="237"/>
    </row>
    <row r="96" spans="1:12" s="42" customFormat="1" x14ac:dyDescent="0.25">
      <c r="A96" s="79"/>
      <c r="B96" s="79">
        <v>323</v>
      </c>
      <c r="C96" s="77"/>
      <c r="D96" s="81" t="s">
        <v>89</v>
      </c>
      <c r="E96" s="104">
        <v>55297.23</v>
      </c>
      <c r="F96" s="104">
        <v>0</v>
      </c>
      <c r="G96" s="104">
        <f t="shared" ref="G96" si="20">SUM(G97:G107)</f>
        <v>37772.92</v>
      </c>
      <c r="H96" s="104">
        <v>48829.82</v>
      </c>
      <c r="I96" s="237"/>
      <c r="J96" s="237"/>
    </row>
    <row r="97" spans="1:10" s="40" customFormat="1" x14ac:dyDescent="0.25">
      <c r="A97" s="74"/>
      <c r="B97" s="74">
        <v>3231</v>
      </c>
      <c r="C97" s="75"/>
      <c r="D97" s="90" t="s">
        <v>126</v>
      </c>
      <c r="E97" s="111">
        <v>6790.31</v>
      </c>
      <c r="F97" s="111">
        <v>0</v>
      </c>
      <c r="G97" s="111">
        <v>8162.44</v>
      </c>
      <c r="H97" s="111">
        <v>14050.3</v>
      </c>
      <c r="I97" s="237"/>
      <c r="J97" s="237"/>
    </row>
    <row r="98" spans="1:10" s="40" customFormat="1" x14ac:dyDescent="0.25">
      <c r="A98" s="74"/>
      <c r="B98" s="74">
        <v>3231</v>
      </c>
      <c r="C98" s="75"/>
      <c r="D98" s="90" t="s">
        <v>126</v>
      </c>
      <c r="E98" s="111"/>
      <c r="F98" s="111">
        <v>0</v>
      </c>
      <c r="G98" s="111"/>
      <c r="H98" s="111">
        <v>0</v>
      </c>
      <c r="I98" s="237"/>
      <c r="J98" s="237"/>
    </row>
    <row r="99" spans="1:10" x14ac:dyDescent="0.25">
      <c r="A99" s="74"/>
      <c r="B99" s="74">
        <v>3232</v>
      </c>
      <c r="C99" s="75"/>
      <c r="D99" s="90" t="s">
        <v>102</v>
      </c>
      <c r="E99" s="113">
        <v>26265.84</v>
      </c>
      <c r="F99" s="89">
        <v>0</v>
      </c>
      <c r="G99" s="89">
        <v>8892.43</v>
      </c>
      <c r="H99" s="89">
        <v>10121.33</v>
      </c>
      <c r="I99" s="237"/>
      <c r="J99" s="237"/>
    </row>
    <row r="100" spans="1:10" x14ac:dyDescent="0.25">
      <c r="A100" s="74"/>
      <c r="B100" s="74">
        <v>3232</v>
      </c>
      <c r="C100" s="75"/>
      <c r="D100" s="90" t="s">
        <v>102</v>
      </c>
      <c r="E100" s="113">
        <v>0</v>
      </c>
      <c r="F100" s="89">
        <v>0</v>
      </c>
      <c r="G100" s="89">
        <v>2654.46</v>
      </c>
      <c r="H100" s="89">
        <v>0</v>
      </c>
      <c r="I100" s="237"/>
      <c r="J100" s="237"/>
    </row>
    <row r="101" spans="1:10" x14ac:dyDescent="0.25">
      <c r="A101" s="74"/>
      <c r="B101" s="74">
        <v>3233</v>
      </c>
      <c r="C101" s="75"/>
      <c r="D101" s="90" t="s">
        <v>193</v>
      </c>
      <c r="E101" s="113">
        <v>0</v>
      </c>
      <c r="F101" s="89">
        <v>0</v>
      </c>
      <c r="G101" s="89">
        <v>0</v>
      </c>
      <c r="H101" s="89">
        <v>200</v>
      </c>
      <c r="I101" s="237"/>
      <c r="J101" s="237"/>
    </row>
    <row r="102" spans="1:10" x14ac:dyDescent="0.25">
      <c r="A102" s="74"/>
      <c r="B102" s="74">
        <v>3234</v>
      </c>
      <c r="C102" s="75"/>
      <c r="D102" s="90" t="s">
        <v>103</v>
      </c>
      <c r="E102" s="113">
        <v>3672.54</v>
      </c>
      <c r="F102" s="89">
        <v>0</v>
      </c>
      <c r="G102" s="89">
        <v>5043.46</v>
      </c>
      <c r="H102" s="89">
        <v>3048.14</v>
      </c>
      <c r="I102" s="237"/>
      <c r="J102" s="237"/>
    </row>
    <row r="103" spans="1:10" x14ac:dyDescent="0.25">
      <c r="A103" s="74"/>
      <c r="B103" s="74">
        <v>3235</v>
      </c>
      <c r="C103" s="75"/>
      <c r="D103" s="90" t="s">
        <v>189</v>
      </c>
      <c r="E103" s="113">
        <v>3534</v>
      </c>
      <c r="F103" s="88">
        <v>0</v>
      </c>
      <c r="G103" s="88">
        <v>2521.7399999999998</v>
      </c>
      <c r="H103" s="88">
        <v>3839.02</v>
      </c>
      <c r="I103" s="237"/>
      <c r="J103" s="237"/>
    </row>
    <row r="104" spans="1:10" s="40" customFormat="1" x14ac:dyDescent="0.25">
      <c r="A104" s="74"/>
      <c r="B104" s="74">
        <v>3236</v>
      </c>
      <c r="C104" s="75"/>
      <c r="D104" s="90" t="s">
        <v>104</v>
      </c>
      <c r="E104" s="111">
        <v>2949.68</v>
      </c>
      <c r="F104" s="111">
        <v>0</v>
      </c>
      <c r="G104" s="111">
        <v>2070.48</v>
      </c>
      <c r="H104" s="111">
        <v>3344.67</v>
      </c>
      <c r="I104" s="237"/>
      <c r="J104" s="237"/>
    </row>
    <row r="105" spans="1:10" x14ac:dyDescent="0.25">
      <c r="A105" s="74"/>
      <c r="B105" s="74">
        <v>3237</v>
      </c>
      <c r="C105" s="75"/>
      <c r="D105" s="90" t="s">
        <v>90</v>
      </c>
      <c r="E105" s="111">
        <v>6332.9</v>
      </c>
      <c r="F105" s="89">
        <v>0</v>
      </c>
      <c r="G105" s="89">
        <v>2189.9299999999998</v>
      </c>
      <c r="H105" s="89">
        <v>8786.85</v>
      </c>
      <c r="I105" s="237"/>
      <c r="J105" s="237"/>
    </row>
    <row r="106" spans="1:10" x14ac:dyDescent="0.25">
      <c r="A106" s="74"/>
      <c r="B106" s="74">
        <v>3238</v>
      </c>
      <c r="C106" s="75"/>
      <c r="D106" s="90" t="s">
        <v>106</v>
      </c>
      <c r="E106" s="102">
        <v>2362.7800000000002</v>
      </c>
      <c r="F106" s="116">
        <v>0</v>
      </c>
      <c r="G106" s="116">
        <v>2389.0100000000002</v>
      </c>
      <c r="H106" s="89">
        <v>2719.56</v>
      </c>
      <c r="I106" s="237"/>
      <c r="J106" s="237"/>
    </row>
    <row r="107" spans="1:10" x14ac:dyDescent="0.25">
      <c r="A107" s="74"/>
      <c r="B107" s="74">
        <v>3239</v>
      </c>
      <c r="C107" s="75"/>
      <c r="D107" s="90" t="s">
        <v>107</v>
      </c>
      <c r="E107" s="111">
        <v>3389.18</v>
      </c>
      <c r="F107" s="89">
        <v>0</v>
      </c>
      <c r="G107" s="89">
        <v>3848.97</v>
      </c>
      <c r="H107" s="89">
        <v>2719.95</v>
      </c>
      <c r="I107" s="237"/>
      <c r="J107" s="237"/>
    </row>
    <row r="108" spans="1:10" s="42" customFormat="1" ht="25.5" x14ac:dyDescent="0.25">
      <c r="A108" s="79"/>
      <c r="B108" s="79">
        <v>329</v>
      </c>
      <c r="C108" s="77"/>
      <c r="D108" s="81" t="s">
        <v>79</v>
      </c>
      <c r="E108" s="104">
        <v>10563.12</v>
      </c>
      <c r="F108" s="104">
        <v>0</v>
      </c>
      <c r="G108" s="104">
        <f t="shared" ref="G108" si="21">SUM(G109:G115)</f>
        <v>17680.79</v>
      </c>
      <c r="H108" s="104">
        <v>45248.78</v>
      </c>
      <c r="I108" s="237"/>
      <c r="J108" s="237"/>
    </row>
    <row r="109" spans="1:10" ht="25.5" x14ac:dyDescent="0.25">
      <c r="A109" s="74"/>
      <c r="B109" s="74">
        <v>3291</v>
      </c>
      <c r="C109" s="75"/>
      <c r="D109" s="90" t="s">
        <v>112</v>
      </c>
      <c r="E109" s="102">
        <v>1160.9000000000001</v>
      </c>
      <c r="F109" s="116">
        <v>0</v>
      </c>
      <c r="G109" s="116">
        <v>0</v>
      </c>
      <c r="H109" s="89">
        <v>324.13</v>
      </c>
      <c r="I109" s="237"/>
      <c r="J109" s="237"/>
    </row>
    <row r="110" spans="1:10" x14ac:dyDescent="0.25">
      <c r="A110" s="74"/>
      <c r="B110" s="74">
        <v>3292</v>
      </c>
      <c r="C110" s="75"/>
      <c r="D110" s="90" t="s">
        <v>127</v>
      </c>
      <c r="E110" s="102">
        <v>0</v>
      </c>
      <c r="F110" s="116">
        <v>0</v>
      </c>
      <c r="G110" s="116">
        <v>0</v>
      </c>
      <c r="H110" s="89">
        <f t="shared" ref="H110" si="22">G110/7.5345</f>
        <v>0</v>
      </c>
      <c r="I110" s="237"/>
      <c r="J110" s="237"/>
    </row>
    <row r="111" spans="1:10" x14ac:dyDescent="0.25">
      <c r="A111" s="74"/>
      <c r="B111" s="74">
        <v>3293</v>
      </c>
      <c r="C111" s="75"/>
      <c r="D111" s="90" t="s">
        <v>116</v>
      </c>
      <c r="E111" s="102">
        <v>839.51</v>
      </c>
      <c r="F111" s="116">
        <v>0</v>
      </c>
      <c r="G111" s="116">
        <v>796.34</v>
      </c>
      <c r="H111" s="89">
        <v>491.18</v>
      </c>
      <c r="I111" s="237"/>
      <c r="J111" s="237"/>
    </row>
    <row r="112" spans="1:10" x14ac:dyDescent="0.25">
      <c r="A112" s="74"/>
      <c r="B112" s="74">
        <v>3294</v>
      </c>
      <c r="C112" s="75"/>
      <c r="D112" s="90" t="s">
        <v>108</v>
      </c>
      <c r="E112" s="102">
        <v>343.42</v>
      </c>
      <c r="F112" s="116">
        <v>0</v>
      </c>
      <c r="G112" s="116">
        <v>199.08</v>
      </c>
      <c r="H112" s="89">
        <v>319.42</v>
      </c>
      <c r="I112" s="237"/>
      <c r="J112" s="237"/>
    </row>
    <row r="113" spans="1:10" x14ac:dyDescent="0.25">
      <c r="A113" s="74"/>
      <c r="B113" s="74">
        <v>3295</v>
      </c>
      <c r="C113" s="75"/>
      <c r="D113" s="90" t="s">
        <v>78</v>
      </c>
      <c r="E113" s="111"/>
      <c r="F113" s="89">
        <v>0</v>
      </c>
      <c r="G113" s="89">
        <v>0</v>
      </c>
      <c r="H113" s="89">
        <v>420</v>
      </c>
      <c r="I113" s="237"/>
      <c r="J113" s="237"/>
    </row>
    <row r="114" spans="1:10" x14ac:dyDescent="0.25">
      <c r="A114" s="74"/>
      <c r="B114" s="74">
        <v>3296</v>
      </c>
      <c r="C114" s="75"/>
      <c r="D114" s="90" t="s">
        <v>80</v>
      </c>
      <c r="E114" s="111">
        <v>3172.91</v>
      </c>
      <c r="F114" s="89">
        <v>0</v>
      </c>
      <c r="G114" s="89">
        <v>11546.88</v>
      </c>
      <c r="H114" s="89">
        <v>4959.21</v>
      </c>
      <c r="I114" s="89"/>
      <c r="J114" s="237"/>
    </row>
    <row r="115" spans="1:10" x14ac:dyDescent="0.25">
      <c r="A115" s="74"/>
      <c r="B115" s="74">
        <v>3299</v>
      </c>
      <c r="C115" s="75"/>
      <c r="D115" s="90" t="s">
        <v>79</v>
      </c>
      <c r="E115" s="111">
        <v>5046.38</v>
      </c>
      <c r="F115" s="89">
        <v>0</v>
      </c>
      <c r="G115" s="89">
        <v>5138.49</v>
      </c>
      <c r="H115" s="89">
        <v>38734.839999999997</v>
      </c>
      <c r="I115" s="89"/>
      <c r="J115" s="237"/>
    </row>
    <row r="116" spans="1:10" x14ac:dyDescent="0.25">
      <c r="A116" s="78"/>
      <c r="B116" s="78"/>
      <c r="C116" s="55" t="s">
        <v>233</v>
      </c>
      <c r="D116" s="55" t="s">
        <v>121</v>
      </c>
      <c r="E116" s="123">
        <v>101373.74</v>
      </c>
      <c r="F116" s="123">
        <v>83187.66</v>
      </c>
      <c r="G116" s="123">
        <v>81125</v>
      </c>
      <c r="H116" s="123">
        <v>81125</v>
      </c>
      <c r="I116" s="242"/>
      <c r="J116" s="242"/>
    </row>
    <row r="117" spans="1:10" x14ac:dyDescent="0.25">
      <c r="A117" s="78"/>
      <c r="B117" s="78"/>
      <c r="C117" s="55" t="s">
        <v>230</v>
      </c>
      <c r="D117" s="55" t="s">
        <v>174</v>
      </c>
      <c r="E117" s="123">
        <v>29621.439999999999</v>
      </c>
      <c r="F117" s="123">
        <v>20638.21</v>
      </c>
      <c r="G117" s="123">
        <v>20638.21</v>
      </c>
      <c r="H117" s="123">
        <v>36339.910000000003</v>
      </c>
      <c r="I117" s="242"/>
      <c r="J117" s="242"/>
    </row>
    <row r="118" spans="1:10" x14ac:dyDescent="0.25">
      <c r="A118" s="71"/>
      <c r="B118" s="71"/>
      <c r="C118" s="169" t="s">
        <v>68</v>
      </c>
      <c r="D118" s="55" t="s">
        <v>121</v>
      </c>
      <c r="E118" s="125">
        <v>1992.74</v>
      </c>
      <c r="F118" s="125">
        <v>2098.75</v>
      </c>
      <c r="G118" s="125">
        <v>14256.78</v>
      </c>
      <c r="H118" s="125">
        <v>14256.78</v>
      </c>
      <c r="I118" s="242"/>
      <c r="J118" s="242"/>
    </row>
    <row r="119" spans="1:10" x14ac:dyDescent="0.25">
      <c r="A119" s="54"/>
      <c r="B119" s="71"/>
      <c r="C119" s="72" t="s">
        <v>228</v>
      </c>
      <c r="D119" s="72" t="s">
        <v>175</v>
      </c>
      <c r="E119" s="124">
        <v>650.34</v>
      </c>
      <c r="F119" s="124">
        <v>11780.47</v>
      </c>
      <c r="G119" s="124">
        <v>11780.47</v>
      </c>
      <c r="H119" s="124">
        <v>0</v>
      </c>
      <c r="I119" s="242"/>
      <c r="J119" s="242"/>
    </row>
    <row r="120" spans="1:10" x14ac:dyDescent="0.25">
      <c r="A120" s="71"/>
      <c r="B120" s="71"/>
      <c r="C120" s="72" t="s">
        <v>236</v>
      </c>
      <c r="D120" s="72" t="s">
        <v>175</v>
      </c>
      <c r="E120" s="125">
        <v>0</v>
      </c>
      <c r="F120" s="125">
        <v>0</v>
      </c>
      <c r="G120" s="125">
        <v>0</v>
      </c>
      <c r="H120" s="125">
        <v>0</v>
      </c>
      <c r="I120" s="242"/>
      <c r="J120" s="242"/>
    </row>
    <row r="121" spans="1:10" x14ac:dyDescent="0.25">
      <c r="A121" s="54"/>
      <c r="B121" s="71"/>
      <c r="C121" s="72" t="s">
        <v>236</v>
      </c>
      <c r="D121" s="72" t="s">
        <v>175</v>
      </c>
      <c r="E121" s="124">
        <v>0</v>
      </c>
      <c r="F121" s="124">
        <v>38992.78</v>
      </c>
      <c r="G121" s="124">
        <v>38992.78</v>
      </c>
      <c r="H121" s="124">
        <v>30401.52</v>
      </c>
      <c r="I121" s="242"/>
      <c r="J121" s="242"/>
    </row>
    <row r="122" spans="1:10" x14ac:dyDescent="0.25">
      <c r="A122" s="71"/>
      <c r="B122" s="71"/>
      <c r="C122" s="72" t="s">
        <v>228</v>
      </c>
      <c r="D122" s="120" t="s">
        <v>175</v>
      </c>
      <c r="E122" s="125">
        <v>10153.209999999999</v>
      </c>
      <c r="F122" s="125">
        <v>9290.6</v>
      </c>
      <c r="G122" s="125">
        <v>9290.6</v>
      </c>
      <c r="H122" s="125">
        <v>9119.5499999999993</v>
      </c>
      <c r="I122" s="242"/>
      <c r="J122" s="242"/>
    </row>
    <row r="123" spans="1:10" x14ac:dyDescent="0.25">
      <c r="A123" s="71"/>
      <c r="B123" s="71"/>
      <c r="C123" s="72" t="s">
        <v>226</v>
      </c>
      <c r="D123" s="55" t="s">
        <v>173</v>
      </c>
      <c r="E123" s="125">
        <v>12231.04</v>
      </c>
      <c r="F123" s="125"/>
      <c r="G123" s="125"/>
      <c r="H123" s="125">
        <v>12534.6</v>
      </c>
      <c r="I123" s="242"/>
      <c r="J123" s="242"/>
    </row>
    <row r="124" spans="1:10" x14ac:dyDescent="0.25">
      <c r="A124" s="78"/>
      <c r="B124" s="78"/>
      <c r="C124" s="55" t="s">
        <v>231</v>
      </c>
      <c r="D124" s="55" t="s">
        <v>173</v>
      </c>
      <c r="E124" s="123">
        <v>0</v>
      </c>
      <c r="F124" s="123">
        <v>2986.26</v>
      </c>
      <c r="G124" s="123">
        <v>2986.26</v>
      </c>
      <c r="H124" s="123">
        <v>1127.1500000000001</v>
      </c>
      <c r="I124" s="242"/>
      <c r="J124" s="242"/>
    </row>
    <row r="125" spans="1:10" ht="25.5" x14ac:dyDescent="0.25">
      <c r="A125" s="71"/>
      <c r="B125" s="71"/>
      <c r="C125" s="72" t="s">
        <v>176</v>
      </c>
      <c r="D125" s="120" t="s">
        <v>219</v>
      </c>
      <c r="E125" s="125">
        <v>0</v>
      </c>
      <c r="F125" s="125">
        <v>0</v>
      </c>
      <c r="G125" s="125">
        <v>0</v>
      </c>
      <c r="H125" s="125">
        <f t="shared" ref="H125" si="23">G125/7.5345</f>
        <v>0</v>
      </c>
      <c r="I125" s="242"/>
      <c r="J125" s="242"/>
    </row>
    <row r="126" spans="1:10" x14ac:dyDescent="0.25">
      <c r="A126" s="74"/>
      <c r="B126" s="77">
        <v>34</v>
      </c>
      <c r="C126" s="77"/>
      <c r="D126" s="91" t="s">
        <v>81</v>
      </c>
      <c r="E126" s="104">
        <f t="shared" ref="E126:G126" si="24">E127</f>
        <v>7746.9</v>
      </c>
      <c r="F126" s="104">
        <f t="shared" si="24"/>
        <v>7034.5</v>
      </c>
      <c r="G126" s="104">
        <f t="shared" si="24"/>
        <v>7034.5</v>
      </c>
      <c r="H126" s="104">
        <v>7838.85</v>
      </c>
      <c r="I126" s="237"/>
      <c r="J126" s="237"/>
    </row>
    <row r="127" spans="1:10" s="42" customFormat="1" x14ac:dyDescent="0.25">
      <c r="A127" s="79"/>
      <c r="B127" s="79">
        <v>343</v>
      </c>
      <c r="C127" s="77"/>
      <c r="D127" s="81" t="s">
        <v>82</v>
      </c>
      <c r="E127" s="104">
        <v>7746.9</v>
      </c>
      <c r="F127" s="104">
        <f>F128+F129</f>
        <v>7034.5</v>
      </c>
      <c r="G127" s="104">
        <f>G128+G129</f>
        <v>7034.5</v>
      </c>
      <c r="H127" s="104">
        <v>7838.85</v>
      </c>
      <c r="I127" s="237"/>
      <c r="J127" s="237"/>
    </row>
    <row r="128" spans="1:10" s="112" customFormat="1" ht="26.25" x14ac:dyDescent="0.25">
      <c r="A128" s="109"/>
      <c r="B128" s="109">
        <v>3431</v>
      </c>
      <c r="C128" s="106"/>
      <c r="D128" s="114" t="s">
        <v>109</v>
      </c>
      <c r="E128" s="113">
        <v>766.34</v>
      </c>
      <c r="F128" s="89">
        <v>663.61</v>
      </c>
      <c r="G128" s="89">
        <v>663.61</v>
      </c>
      <c r="H128" s="88">
        <v>1052.3699999999999</v>
      </c>
      <c r="I128" s="237"/>
      <c r="J128" s="237"/>
    </row>
    <row r="129" spans="1:10" x14ac:dyDescent="0.25">
      <c r="A129" s="74"/>
      <c r="B129" s="74">
        <v>3433</v>
      </c>
      <c r="C129" s="77"/>
      <c r="D129" s="90" t="s">
        <v>83</v>
      </c>
      <c r="E129" s="111">
        <v>6980.56</v>
      </c>
      <c r="F129" s="89">
        <v>6370.89</v>
      </c>
      <c r="G129" s="89">
        <v>6370.89</v>
      </c>
      <c r="H129" s="89">
        <v>6786.48</v>
      </c>
      <c r="I129" s="237"/>
      <c r="J129" s="237"/>
    </row>
    <row r="130" spans="1:10" x14ac:dyDescent="0.25">
      <c r="A130" s="78"/>
      <c r="B130" s="78"/>
      <c r="C130" s="55" t="s">
        <v>233</v>
      </c>
      <c r="D130" s="55" t="s">
        <v>121</v>
      </c>
      <c r="E130" s="123">
        <v>663.61</v>
      </c>
      <c r="F130" s="123">
        <v>530.89</v>
      </c>
      <c r="G130" s="123">
        <v>530.89</v>
      </c>
      <c r="H130" s="123">
        <v>535.29999999999995</v>
      </c>
      <c r="I130" s="242"/>
      <c r="J130" s="242"/>
    </row>
    <row r="131" spans="1:10" x14ac:dyDescent="0.25">
      <c r="A131" s="78"/>
      <c r="B131" s="78"/>
      <c r="C131" s="55" t="s">
        <v>230</v>
      </c>
      <c r="D131" s="55" t="s">
        <v>174</v>
      </c>
      <c r="E131" s="123">
        <v>102.73</v>
      </c>
      <c r="F131" s="123">
        <v>132.72</v>
      </c>
      <c r="G131" s="123">
        <v>132.72</v>
      </c>
      <c r="H131" s="123">
        <v>517.07000000000005</v>
      </c>
      <c r="I131" s="242"/>
      <c r="J131" s="242"/>
    </row>
    <row r="132" spans="1:10" x14ac:dyDescent="0.25">
      <c r="A132" s="54"/>
      <c r="B132" s="71"/>
      <c r="C132" s="72" t="s">
        <v>228</v>
      </c>
      <c r="D132" s="72" t="s">
        <v>175</v>
      </c>
      <c r="E132" s="124">
        <v>6980.56</v>
      </c>
      <c r="F132" s="124">
        <v>6370.69</v>
      </c>
      <c r="G132" s="124">
        <v>6370.69</v>
      </c>
      <c r="H132" s="124">
        <v>6786.48</v>
      </c>
      <c r="I132" s="242"/>
      <c r="J132" s="242"/>
    </row>
    <row r="133" spans="1:10" ht="25.5" x14ac:dyDescent="0.25">
      <c r="A133" s="74"/>
      <c r="B133" s="77">
        <v>36</v>
      </c>
      <c r="C133" s="77"/>
      <c r="D133" s="91" t="s">
        <v>295</v>
      </c>
      <c r="E133" s="104"/>
      <c r="F133" s="104"/>
      <c r="G133" s="104">
        <f t="shared" ref="G133" si="25">G134</f>
        <v>130</v>
      </c>
      <c r="H133" s="104">
        <v>130</v>
      </c>
      <c r="I133" s="237"/>
      <c r="J133" s="237"/>
    </row>
    <row r="134" spans="1:10" ht="25.5" x14ac:dyDescent="0.25">
      <c r="A134" s="79"/>
      <c r="B134" s="79">
        <v>369</v>
      </c>
      <c r="C134" s="77"/>
      <c r="D134" s="81" t="s">
        <v>296</v>
      </c>
      <c r="E134" s="104"/>
      <c r="F134" s="104"/>
      <c r="G134" s="104">
        <v>130</v>
      </c>
      <c r="H134" s="104">
        <v>130</v>
      </c>
      <c r="I134" s="237"/>
      <c r="J134" s="237"/>
    </row>
    <row r="135" spans="1:10" ht="26.25" x14ac:dyDescent="0.25">
      <c r="A135" s="109"/>
      <c r="B135" s="109">
        <v>3691</v>
      </c>
      <c r="C135" s="106"/>
      <c r="D135" s="114" t="s">
        <v>297</v>
      </c>
      <c r="E135" s="113"/>
      <c r="F135" s="89"/>
      <c r="G135" s="89">
        <v>130</v>
      </c>
      <c r="H135" s="88">
        <v>130</v>
      </c>
      <c r="I135" s="237"/>
      <c r="J135" s="237"/>
    </row>
    <row r="136" spans="1:10" x14ac:dyDescent="0.25">
      <c r="A136" s="78"/>
      <c r="B136" s="78"/>
      <c r="C136" s="55" t="s">
        <v>233</v>
      </c>
      <c r="D136" s="55" t="s">
        <v>121</v>
      </c>
      <c r="E136" s="123">
        <v>0</v>
      </c>
      <c r="F136" s="123">
        <v>0</v>
      </c>
      <c r="G136" s="123">
        <v>130</v>
      </c>
      <c r="H136" s="123">
        <v>130</v>
      </c>
      <c r="I136" s="242"/>
      <c r="J136" s="242"/>
    </row>
    <row r="137" spans="1:10" x14ac:dyDescent="0.25">
      <c r="A137" s="78"/>
      <c r="B137" s="78"/>
      <c r="C137" s="55" t="s">
        <v>230</v>
      </c>
      <c r="D137" s="55" t="s">
        <v>174</v>
      </c>
      <c r="E137" s="123">
        <v>0</v>
      </c>
      <c r="F137" s="123">
        <v>0</v>
      </c>
      <c r="G137" s="123">
        <v>0</v>
      </c>
      <c r="H137" s="123">
        <v>0</v>
      </c>
      <c r="I137" s="242"/>
      <c r="J137" s="242"/>
    </row>
    <row r="138" spans="1:10" x14ac:dyDescent="0.25">
      <c r="A138" s="54"/>
      <c r="B138" s="71"/>
      <c r="C138" s="72" t="s">
        <v>228</v>
      </c>
      <c r="D138" s="72" t="s">
        <v>175</v>
      </c>
      <c r="E138" s="124">
        <v>0</v>
      </c>
      <c r="F138" s="124">
        <v>0</v>
      </c>
      <c r="G138" s="124">
        <v>0</v>
      </c>
      <c r="H138" s="124">
        <v>0</v>
      </c>
      <c r="I138" s="242"/>
      <c r="J138" s="242"/>
    </row>
    <row r="139" spans="1:10" ht="38.25" x14ac:dyDescent="0.25">
      <c r="A139" s="77"/>
      <c r="B139" s="77">
        <v>37</v>
      </c>
      <c r="C139" s="77"/>
      <c r="D139" s="91" t="s">
        <v>105</v>
      </c>
      <c r="E139" s="104">
        <f t="shared" ref="E139:F139" si="26">E140</f>
        <v>1459.95</v>
      </c>
      <c r="F139" s="104">
        <f t="shared" si="26"/>
        <v>0</v>
      </c>
      <c r="G139" s="104">
        <f t="shared" ref="G139:G144" si="27">F139/7.5345</f>
        <v>0</v>
      </c>
      <c r="H139" s="104">
        <f t="shared" ref="H139:H141" si="28">G139/7.5345</f>
        <v>0</v>
      </c>
      <c r="I139" s="237"/>
      <c r="J139" s="237"/>
    </row>
    <row r="140" spans="1:10" s="42" customFormat="1" ht="25.5" x14ac:dyDescent="0.25">
      <c r="A140" s="79"/>
      <c r="B140" s="79">
        <v>372</v>
      </c>
      <c r="C140" s="77"/>
      <c r="D140" s="81" t="s">
        <v>96</v>
      </c>
      <c r="E140" s="104">
        <f t="shared" ref="E140" si="29">SUM(E141:E143)</f>
        <v>1459.95</v>
      </c>
      <c r="F140" s="104">
        <v>0</v>
      </c>
      <c r="G140" s="104">
        <f t="shared" si="27"/>
        <v>0</v>
      </c>
      <c r="H140" s="104">
        <f t="shared" si="28"/>
        <v>0</v>
      </c>
      <c r="I140" s="237"/>
      <c r="J140" s="237"/>
    </row>
    <row r="141" spans="1:10" ht="25.5" x14ac:dyDescent="0.25">
      <c r="A141" s="74"/>
      <c r="B141" s="74">
        <v>3721</v>
      </c>
      <c r="C141" s="77"/>
      <c r="D141" s="90" t="s">
        <v>97</v>
      </c>
      <c r="E141" s="111">
        <v>1459.95</v>
      </c>
      <c r="F141" s="89">
        <v>0</v>
      </c>
      <c r="G141" s="89">
        <f t="shared" si="27"/>
        <v>0</v>
      </c>
      <c r="H141" s="89">
        <f t="shared" si="28"/>
        <v>0</v>
      </c>
      <c r="I141" s="237"/>
      <c r="J141" s="237"/>
    </row>
    <row r="142" spans="1:10" ht="25.5" x14ac:dyDescent="0.25">
      <c r="A142" s="74"/>
      <c r="B142" s="74">
        <v>3722</v>
      </c>
      <c r="C142" s="77"/>
      <c r="D142" s="90" t="s">
        <v>98</v>
      </c>
      <c r="E142" s="111">
        <v>0</v>
      </c>
      <c r="F142" s="89">
        <v>0</v>
      </c>
      <c r="G142" s="89">
        <v>0</v>
      </c>
      <c r="H142" s="89">
        <v>0</v>
      </c>
      <c r="I142" s="237"/>
      <c r="J142" s="237"/>
    </row>
    <row r="143" spans="1:10" ht="25.5" x14ac:dyDescent="0.25">
      <c r="A143" s="74"/>
      <c r="B143" s="74">
        <v>3723</v>
      </c>
      <c r="C143" s="77"/>
      <c r="D143" s="90" t="s">
        <v>113</v>
      </c>
      <c r="E143" s="102">
        <v>0</v>
      </c>
      <c r="F143" s="116">
        <v>0</v>
      </c>
      <c r="G143" s="89">
        <f t="shared" si="27"/>
        <v>0</v>
      </c>
      <c r="H143" s="89">
        <f t="shared" ref="H143:H144" si="30">G143/7.5345</f>
        <v>0</v>
      </c>
      <c r="I143" s="237"/>
      <c r="J143" s="237"/>
    </row>
    <row r="144" spans="1:10" x14ac:dyDescent="0.25">
      <c r="A144" s="78"/>
      <c r="B144" s="78"/>
      <c r="C144" s="55" t="s">
        <v>68</v>
      </c>
      <c r="D144" s="55" t="s">
        <v>121</v>
      </c>
      <c r="E144" s="123">
        <v>1459.95</v>
      </c>
      <c r="F144" s="123">
        <v>0</v>
      </c>
      <c r="G144" s="123">
        <f t="shared" si="27"/>
        <v>0</v>
      </c>
      <c r="H144" s="123">
        <f t="shared" si="30"/>
        <v>0</v>
      </c>
      <c r="I144" s="242"/>
      <c r="J144" s="242"/>
    </row>
    <row r="145" spans="1:10" x14ac:dyDescent="0.25">
      <c r="A145" s="54"/>
      <c r="B145" s="71"/>
      <c r="C145" s="72"/>
      <c r="D145" s="72"/>
      <c r="E145" s="124">
        <v>0</v>
      </c>
      <c r="F145" s="124">
        <v>0</v>
      </c>
      <c r="G145" s="124">
        <v>0</v>
      </c>
      <c r="H145" s="124">
        <v>0</v>
      </c>
      <c r="I145" s="242"/>
      <c r="J145" s="242"/>
    </row>
    <row r="146" spans="1:10" s="108" customFormat="1" x14ac:dyDescent="0.25">
      <c r="A146" s="105"/>
      <c r="B146" s="105">
        <v>38</v>
      </c>
      <c r="C146" s="106"/>
      <c r="D146" s="107" t="s">
        <v>159</v>
      </c>
      <c r="E146" s="104">
        <f t="shared" ref="E146:F147" si="31">E147</f>
        <v>0</v>
      </c>
      <c r="F146" s="104">
        <f t="shared" si="31"/>
        <v>0</v>
      </c>
      <c r="G146" s="104">
        <v>875.64</v>
      </c>
      <c r="H146" s="104">
        <v>875.64</v>
      </c>
      <c r="I146" s="237"/>
      <c r="J146" s="237"/>
    </row>
    <row r="147" spans="1:10" s="108" customFormat="1" x14ac:dyDescent="0.25">
      <c r="A147" s="105"/>
      <c r="B147" s="105">
        <v>381</v>
      </c>
      <c r="C147" s="106"/>
      <c r="D147" s="107" t="s">
        <v>65</v>
      </c>
      <c r="E147" s="104">
        <f t="shared" si="31"/>
        <v>0</v>
      </c>
      <c r="F147" s="104">
        <f t="shared" si="31"/>
        <v>0</v>
      </c>
      <c r="G147" s="104">
        <v>875.64</v>
      </c>
      <c r="H147" s="104">
        <v>875.64</v>
      </c>
      <c r="I147" s="237"/>
      <c r="J147" s="237"/>
    </row>
    <row r="148" spans="1:10" s="112" customFormat="1" ht="26.25" x14ac:dyDescent="0.25">
      <c r="A148" s="109"/>
      <c r="B148" s="109">
        <v>3812</v>
      </c>
      <c r="C148" s="106"/>
      <c r="D148" s="110" t="s">
        <v>160</v>
      </c>
      <c r="E148" s="111">
        <v>0</v>
      </c>
      <c r="F148" s="88">
        <v>0</v>
      </c>
      <c r="G148" s="88">
        <v>875.64</v>
      </c>
      <c r="H148" s="88">
        <v>875.64</v>
      </c>
      <c r="I148" s="237"/>
      <c r="J148" s="237"/>
    </row>
    <row r="149" spans="1:10" x14ac:dyDescent="0.25">
      <c r="A149" s="54"/>
      <c r="B149" s="71"/>
      <c r="C149" s="55" t="s">
        <v>228</v>
      </c>
      <c r="D149" s="55" t="s">
        <v>175</v>
      </c>
      <c r="E149" s="124">
        <v>0</v>
      </c>
      <c r="F149" s="124">
        <v>0</v>
      </c>
      <c r="G149" s="124">
        <v>856.9</v>
      </c>
      <c r="H149" s="124">
        <v>856.9</v>
      </c>
      <c r="I149" s="242"/>
      <c r="J149" s="242"/>
    </row>
    <row r="150" spans="1:10" x14ac:dyDescent="0.25">
      <c r="A150" s="54"/>
      <c r="B150" s="71"/>
      <c r="C150" s="55" t="s">
        <v>230</v>
      </c>
      <c r="D150" s="55" t="s">
        <v>299</v>
      </c>
      <c r="E150" s="124">
        <v>0</v>
      </c>
      <c r="F150" s="124">
        <v>0</v>
      </c>
      <c r="G150" s="124">
        <v>18.739999999999998</v>
      </c>
      <c r="H150" s="124">
        <v>18.739999999999998</v>
      </c>
      <c r="I150" s="242"/>
      <c r="J150" s="242"/>
    </row>
    <row r="151" spans="1:10" ht="25.5" x14ac:dyDescent="0.25">
      <c r="A151" s="82">
        <v>4</v>
      </c>
      <c r="B151" s="84"/>
      <c r="C151" s="84"/>
      <c r="D151" s="92" t="s">
        <v>23</v>
      </c>
      <c r="E151" s="99">
        <f t="shared" ref="E151" si="32">E152+E171</f>
        <v>26748.14</v>
      </c>
      <c r="F151" s="99">
        <v>13803.17</v>
      </c>
      <c r="G151" s="99">
        <v>13803.17</v>
      </c>
      <c r="H151" s="99">
        <v>19668.55</v>
      </c>
      <c r="I151" s="237"/>
      <c r="J151" s="237"/>
    </row>
    <row r="152" spans="1:10" ht="25.5" x14ac:dyDescent="0.25">
      <c r="A152" s="67"/>
      <c r="B152" s="87">
        <v>42</v>
      </c>
      <c r="C152" s="87"/>
      <c r="D152" s="93" t="s">
        <v>48</v>
      </c>
      <c r="E152" s="99">
        <v>26748.14</v>
      </c>
      <c r="F152" s="99">
        <v>13803.17</v>
      </c>
      <c r="G152" s="99">
        <v>13803.17</v>
      </c>
      <c r="H152" s="99">
        <v>19668.55</v>
      </c>
      <c r="I152" s="237"/>
      <c r="J152" s="237"/>
    </row>
    <row r="153" spans="1:10" s="42" customFormat="1" x14ac:dyDescent="0.25">
      <c r="A153" s="65"/>
      <c r="B153" s="65">
        <v>421</v>
      </c>
      <c r="C153" s="87"/>
      <c r="D153" s="92" t="s">
        <v>110</v>
      </c>
      <c r="E153" s="101">
        <f t="shared" ref="E153:G153" si="33">E154</f>
        <v>7665.76</v>
      </c>
      <c r="F153" s="101">
        <f t="shared" si="33"/>
        <v>0</v>
      </c>
      <c r="G153" s="101">
        <f t="shared" si="33"/>
        <v>0</v>
      </c>
      <c r="H153" s="101"/>
      <c r="I153" s="237"/>
      <c r="J153" s="237"/>
    </row>
    <row r="154" spans="1:10" x14ac:dyDescent="0.25">
      <c r="A154" s="67"/>
      <c r="B154" s="67">
        <v>4212</v>
      </c>
      <c r="C154" s="87"/>
      <c r="D154" s="85" t="s">
        <v>111</v>
      </c>
      <c r="E154" s="102">
        <v>7665.76</v>
      </c>
      <c r="F154" s="116"/>
      <c r="G154" s="116"/>
      <c r="H154" s="89"/>
      <c r="I154" s="237"/>
      <c r="J154" s="237"/>
    </row>
    <row r="155" spans="1:10" s="42" customFormat="1" x14ac:dyDescent="0.25">
      <c r="A155" s="65"/>
      <c r="B155" s="65">
        <v>422</v>
      </c>
      <c r="C155" s="65"/>
      <c r="D155" s="92" t="s">
        <v>91</v>
      </c>
      <c r="E155" s="99">
        <v>12541.73</v>
      </c>
      <c r="F155" s="99">
        <f t="shared" ref="F155:G155" si="34">SUM(F156:F160)</f>
        <v>7963.37</v>
      </c>
      <c r="G155" s="99">
        <f t="shared" si="34"/>
        <v>7963.37</v>
      </c>
      <c r="H155" s="99">
        <v>11226.54</v>
      </c>
      <c r="I155" s="237"/>
      <c r="J155" s="237"/>
    </row>
    <row r="156" spans="1:10" x14ac:dyDescent="0.25">
      <c r="A156" s="67"/>
      <c r="B156" s="67">
        <v>4221</v>
      </c>
      <c r="C156" s="67"/>
      <c r="D156" s="85" t="s">
        <v>92</v>
      </c>
      <c r="E156" s="113">
        <v>11694.29</v>
      </c>
      <c r="F156" s="89">
        <v>7963.37</v>
      </c>
      <c r="G156" s="89">
        <v>7963.37</v>
      </c>
      <c r="H156" s="89">
        <v>11226.54</v>
      </c>
      <c r="I156" s="237"/>
      <c r="J156" s="237"/>
    </row>
    <row r="157" spans="1:10" x14ac:dyDescent="0.25">
      <c r="A157" s="67"/>
      <c r="B157" s="67">
        <v>4223</v>
      </c>
      <c r="C157" s="67"/>
      <c r="D157" s="85" t="s">
        <v>163</v>
      </c>
      <c r="E157" s="113">
        <v>0</v>
      </c>
      <c r="F157" s="89">
        <v>0</v>
      </c>
      <c r="G157" s="89">
        <v>0</v>
      </c>
      <c r="H157" s="88">
        <f t="shared" ref="H157:H158" si="35">G157/7.5345</f>
        <v>0</v>
      </c>
      <c r="I157" s="237"/>
      <c r="J157" s="237"/>
    </row>
    <row r="158" spans="1:10" x14ac:dyDescent="0.25">
      <c r="A158" s="67"/>
      <c r="B158" s="67">
        <v>4225</v>
      </c>
      <c r="C158" s="67"/>
      <c r="D158" s="85" t="s">
        <v>164</v>
      </c>
      <c r="E158" s="113">
        <v>0</v>
      </c>
      <c r="F158" s="89">
        <v>0</v>
      </c>
      <c r="G158" s="89">
        <v>0</v>
      </c>
      <c r="H158" s="88">
        <f t="shared" si="35"/>
        <v>0</v>
      </c>
      <c r="I158" s="237"/>
      <c r="J158" s="237"/>
    </row>
    <row r="159" spans="1:10" x14ac:dyDescent="0.25">
      <c r="A159" s="67"/>
      <c r="B159" s="67">
        <v>4226</v>
      </c>
      <c r="C159" s="67"/>
      <c r="D159" s="85" t="s">
        <v>157</v>
      </c>
      <c r="E159" s="113">
        <v>847.44</v>
      </c>
      <c r="F159" s="89">
        <v>0</v>
      </c>
      <c r="G159" s="89">
        <v>0</v>
      </c>
      <c r="H159" s="89">
        <v>0</v>
      </c>
      <c r="I159" s="237"/>
      <c r="J159" s="237"/>
    </row>
    <row r="160" spans="1:10" ht="25.5" x14ac:dyDescent="0.25">
      <c r="A160" s="67"/>
      <c r="B160" s="67">
        <v>4227</v>
      </c>
      <c r="C160" s="67"/>
      <c r="D160" s="85" t="s">
        <v>93</v>
      </c>
      <c r="E160" s="113">
        <v>0</v>
      </c>
      <c r="F160" s="89">
        <v>0</v>
      </c>
      <c r="G160" s="89">
        <v>0</v>
      </c>
      <c r="H160" s="89">
        <f t="shared" ref="H160" si="36">G160/7.5345</f>
        <v>0</v>
      </c>
      <c r="I160" s="237"/>
      <c r="J160" s="237"/>
    </row>
    <row r="161" spans="1:10" s="42" customFormat="1" ht="25.5" x14ac:dyDescent="0.25">
      <c r="A161" s="65"/>
      <c r="B161" s="65">
        <v>424</v>
      </c>
      <c r="C161" s="65"/>
      <c r="D161" s="92" t="s">
        <v>94</v>
      </c>
      <c r="E161" s="99">
        <v>6540.65</v>
      </c>
      <c r="F161" s="99">
        <v>5839.8</v>
      </c>
      <c r="G161" s="99">
        <v>5839.8</v>
      </c>
      <c r="H161" s="99">
        <v>8442.01</v>
      </c>
      <c r="I161" s="237"/>
      <c r="J161" s="237"/>
    </row>
    <row r="162" spans="1:10" s="42" customFormat="1" x14ac:dyDescent="0.25">
      <c r="A162" s="65"/>
      <c r="B162" s="67">
        <v>4241</v>
      </c>
      <c r="C162" s="67"/>
      <c r="D162" s="85" t="s">
        <v>95</v>
      </c>
      <c r="E162" s="170">
        <v>324.85000000000002</v>
      </c>
      <c r="F162" s="170">
        <v>530.89</v>
      </c>
      <c r="G162" s="170">
        <v>530.89</v>
      </c>
      <c r="H162" s="170">
        <v>2692.06</v>
      </c>
      <c r="I162" s="237"/>
      <c r="J162" s="237"/>
    </row>
    <row r="163" spans="1:10" x14ac:dyDescent="0.25">
      <c r="A163" s="67"/>
      <c r="B163" s="67">
        <v>4241</v>
      </c>
      <c r="C163" s="67"/>
      <c r="D163" s="85" t="s">
        <v>95</v>
      </c>
      <c r="E163" s="113">
        <v>6215.8</v>
      </c>
      <c r="F163" s="89">
        <v>5308.91</v>
      </c>
      <c r="G163" s="89">
        <v>5308.91</v>
      </c>
      <c r="H163" s="89">
        <v>5749.95</v>
      </c>
      <c r="I163" s="237"/>
      <c r="J163" s="237"/>
    </row>
    <row r="164" spans="1:10" x14ac:dyDescent="0.25">
      <c r="A164" s="78"/>
      <c r="B164" s="78"/>
      <c r="C164" s="55" t="s">
        <v>68</v>
      </c>
      <c r="D164" s="55" t="s">
        <v>121</v>
      </c>
      <c r="E164" s="123">
        <v>6363.14</v>
      </c>
      <c r="F164" s="123">
        <v>0</v>
      </c>
      <c r="G164" s="123">
        <v>0</v>
      </c>
      <c r="H164" s="123">
        <v>600</v>
      </c>
      <c r="I164" s="242"/>
      <c r="J164" s="242"/>
    </row>
    <row r="165" spans="1:10" x14ac:dyDescent="0.25">
      <c r="A165" s="78"/>
      <c r="B165" s="78"/>
      <c r="C165" s="55" t="s">
        <v>230</v>
      </c>
      <c r="D165" s="55" t="s">
        <v>174</v>
      </c>
      <c r="E165" s="123">
        <v>5973.57</v>
      </c>
      <c r="F165" s="123">
        <v>530.89</v>
      </c>
      <c r="G165" s="123">
        <v>530.89</v>
      </c>
      <c r="H165" s="123">
        <v>1070.1099999999999</v>
      </c>
      <c r="I165" s="242"/>
      <c r="J165" s="242"/>
    </row>
    <row r="166" spans="1:10" ht="25.5" x14ac:dyDescent="0.25">
      <c r="A166" s="71"/>
      <c r="B166" s="71"/>
      <c r="C166" s="72" t="s">
        <v>230</v>
      </c>
      <c r="D166" s="120" t="s">
        <v>217</v>
      </c>
      <c r="E166" s="125">
        <v>0</v>
      </c>
      <c r="F166" s="125">
        <v>6636.14</v>
      </c>
      <c r="G166" s="125">
        <v>6636.14</v>
      </c>
      <c r="H166" s="125">
        <v>0</v>
      </c>
      <c r="I166" s="242"/>
      <c r="J166" s="242"/>
    </row>
    <row r="167" spans="1:10" x14ac:dyDescent="0.25">
      <c r="A167" s="71"/>
      <c r="B167" s="71"/>
      <c r="C167" s="72" t="s">
        <v>236</v>
      </c>
      <c r="D167" s="120" t="s">
        <v>298</v>
      </c>
      <c r="E167" s="125"/>
      <c r="F167" s="125"/>
      <c r="G167" s="125"/>
      <c r="H167" s="125">
        <v>4553.38</v>
      </c>
      <c r="I167" s="242"/>
      <c r="J167" s="242"/>
    </row>
    <row r="168" spans="1:10" ht="15.75" customHeight="1" x14ac:dyDescent="0.25">
      <c r="A168" s="71"/>
      <c r="B168" s="71"/>
      <c r="C168" s="72" t="s">
        <v>228</v>
      </c>
      <c r="D168" s="94" t="s">
        <v>175</v>
      </c>
      <c r="E168" s="126">
        <v>0</v>
      </c>
      <c r="F168" s="126">
        <v>0</v>
      </c>
      <c r="G168" s="126">
        <v>0</v>
      </c>
      <c r="H168" s="126">
        <v>1819.6</v>
      </c>
      <c r="I168" s="242"/>
      <c r="J168" s="242"/>
    </row>
    <row r="169" spans="1:10" ht="15.75" customHeight="1" x14ac:dyDescent="0.25">
      <c r="A169" s="71"/>
      <c r="B169" s="71"/>
      <c r="C169" s="72" t="s">
        <v>226</v>
      </c>
      <c r="D169" s="94" t="s">
        <v>175</v>
      </c>
      <c r="E169" s="126">
        <v>11922.88</v>
      </c>
      <c r="F169" s="126">
        <v>6636.14</v>
      </c>
      <c r="G169" s="126">
        <v>6636.14</v>
      </c>
      <c r="H169" s="126">
        <v>11625.46</v>
      </c>
      <c r="I169" s="242"/>
      <c r="J169" s="242"/>
    </row>
    <row r="170" spans="1:10" x14ac:dyDescent="0.25">
      <c r="A170" s="78"/>
      <c r="B170" s="78"/>
      <c r="C170" s="55" t="s">
        <v>231</v>
      </c>
      <c r="D170" s="55" t="s">
        <v>173</v>
      </c>
      <c r="E170" s="123">
        <v>2488.5500000000002</v>
      </c>
      <c r="F170" s="123">
        <v>0</v>
      </c>
      <c r="G170" s="123">
        <v>0</v>
      </c>
      <c r="H170" s="123">
        <f t="shared" ref="H170" si="37">G170/7.5345</f>
        <v>0</v>
      </c>
      <c r="I170" s="242"/>
      <c r="J170" s="242"/>
    </row>
    <row r="171" spans="1:10" ht="25.5" x14ac:dyDescent="0.25">
      <c r="A171" s="67"/>
      <c r="B171" s="87">
        <v>45</v>
      </c>
      <c r="C171" s="87"/>
      <c r="D171" s="93" t="s">
        <v>114</v>
      </c>
      <c r="E171" s="99">
        <f t="shared" ref="E171:F172" si="38">E172</f>
        <v>0</v>
      </c>
      <c r="F171" s="99">
        <f t="shared" si="38"/>
        <v>0</v>
      </c>
      <c r="G171" s="99">
        <v>0</v>
      </c>
      <c r="H171" s="99">
        <v>0</v>
      </c>
      <c r="I171" s="237"/>
      <c r="J171" s="237"/>
    </row>
    <row r="172" spans="1:10" s="42" customFormat="1" ht="25.5" x14ac:dyDescent="0.25">
      <c r="A172" s="65"/>
      <c r="B172" s="65">
        <v>451</v>
      </c>
      <c r="C172" s="87"/>
      <c r="D172" s="92" t="s">
        <v>115</v>
      </c>
      <c r="E172" s="101">
        <f t="shared" si="38"/>
        <v>0</v>
      </c>
      <c r="F172" s="101">
        <f t="shared" si="38"/>
        <v>0</v>
      </c>
      <c r="G172" s="101">
        <f t="shared" ref="G172:G174" si="39">F172/7.5345</f>
        <v>0</v>
      </c>
      <c r="H172" s="101">
        <f t="shared" ref="H172:H174" si="40">G172/7.5345</f>
        <v>0</v>
      </c>
      <c r="I172" s="237"/>
      <c r="J172" s="237"/>
    </row>
    <row r="173" spans="1:10" ht="25.5" x14ac:dyDescent="0.25">
      <c r="A173" s="67"/>
      <c r="B173" s="67">
        <v>4511</v>
      </c>
      <c r="C173" s="87"/>
      <c r="D173" s="85" t="s">
        <v>115</v>
      </c>
      <c r="E173" s="102"/>
      <c r="F173" s="116">
        <v>0</v>
      </c>
      <c r="G173" s="89">
        <f t="shared" si="39"/>
        <v>0</v>
      </c>
      <c r="H173" s="89">
        <f t="shared" si="40"/>
        <v>0</v>
      </c>
      <c r="I173" s="237"/>
      <c r="J173" s="237"/>
    </row>
    <row r="174" spans="1:10" x14ac:dyDescent="0.25">
      <c r="A174" s="78"/>
      <c r="B174" s="78"/>
      <c r="C174" s="55" t="s">
        <v>68</v>
      </c>
      <c r="D174" s="55" t="s">
        <v>121</v>
      </c>
      <c r="E174" s="123">
        <v>0</v>
      </c>
      <c r="F174" s="123">
        <v>0</v>
      </c>
      <c r="G174" s="123">
        <f t="shared" si="39"/>
        <v>0</v>
      </c>
      <c r="H174" s="241">
        <f t="shared" si="40"/>
        <v>0</v>
      </c>
      <c r="I174" s="242"/>
      <c r="J174" s="242"/>
    </row>
    <row r="175" spans="1:10" x14ac:dyDescent="0.25">
      <c r="A175" s="98"/>
      <c r="B175" s="98"/>
      <c r="C175" s="98"/>
      <c r="D175" s="95" t="s">
        <v>117</v>
      </c>
      <c r="E175" s="103">
        <v>1158376.42</v>
      </c>
      <c r="F175" s="103">
        <v>1172896.44</v>
      </c>
      <c r="G175" s="103">
        <v>1192924.08</v>
      </c>
      <c r="H175" s="238">
        <v>1335324.71</v>
      </c>
      <c r="I175" s="98"/>
      <c r="J175" s="98"/>
    </row>
    <row r="176" spans="1:10" x14ac:dyDescent="0.25">
      <c r="I176" s="239"/>
      <c r="J176" s="239"/>
    </row>
    <row r="177" spans="9:10" x14ac:dyDescent="0.25">
      <c r="I177" s="239"/>
      <c r="J177" s="239"/>
    </row>
    <row r="178" spans="9:10" x14ac:dyDescent="0.25">
      <c r="I178" s="239"/>
      <c r="J178" s="239"/>
    </row>
    <row r="179" spans="9:10" x14ac:dyDescent="0.25">
      <c r="I179" s="239"/>
      <c r="J179" s="239"/>
    </row>
    <row r="180" spans="9:10" x14ac:dyDescent="0.25">
      <c r="I180" s="239"/>
      <c r="J180" s="239"/>
    </row>
    <row r="181" spans="9:10" x14ac:dyDescent="0.25">
      <c r="I181" s="239"/>
      <c r="J181" s="239"/>
    </row>
    <row r="182" spans="9:10" x14ac:dyDescent="0.25">
      <c r="I182" s="239"/>
      <c r="J182" s="239"/>
    </row>
    <row r="183" spans="9:10" x14ac:dyDescent="0.25">
      <c r="I183" s="239"/>
      <c r="J183" s="239"/>
    </row>
    <row r="184" spans="9:10" x14ac:dyDescent="0.25">
      <c r="I184" s="239"/>
      <c r="J184" s="239"/>
    </row>
    <row r="185" spans="9:10" x14ac:dyDescent="0.25">
      <c r="I185" s="239"/>
      <c r="J185" s="239"/>
    </row>
    <row r="186" spans="9:10" x14ac:dyDescent="0.25">
      <c r="I186" s="239"/>
      <c r="J186" s="239"/>
    </row>
    <row r="187" spans="9:10" x14ac:dyDescent="0.25">
      <c r="I187" s="239"/>
      <c r="J187" s="239"/>
    </row>
    <row r="188" spans="9:10" x14ac:dyDescent="0.25">
      <c r="I188" s="239"/>
      <c r="J188" s="239"/>
    </row>
    <row r="189" spans="9:10" x14ac:dyDescent="0.25">
      <c r="I189" s="239"/>
      <c r="J189" s="239"/>
    </row>
    <row r="190" spans="9:10" x14ac:dyDescent="0.25">
      <c r="I190" s="239"/>
      <c r="J190" s="239"/>
    </row>
    <row r="191" spans="9:10" x14ac:dyDescent="0.25">
      <c r="I191" s="239"/>
      <c r="J191" s="239"/>
    </row>
    <row r="192" spans="9:10" x14ac:dyDescent="0.25">
      <c r="I192" s="239"/>
      <c r="J192" s="239"/>
    </row>
    <row r="193" spans="9:10" x14ac:dyDescent="0.25">
      <c r="I193" s="239"/>
      <c r="J193" s="239"/>
    </row>
    <row r="194" spans="9:10" x14ac:dyDescent="0.25">
      <c r="I194" s="239"/>
      <c r="J194" s="239"/>
    </row>
    <row r="195" spans="9:10" x14ac:dyDescent="0.25">
      <c r="I195" s="239"/>
      <c r="J195" s="239"/>
    </row>
    <row r="196" spans="9:10" x14ac:dyDescent="0.25">
      <c r="I196" s="239"/>
      <c r="J196" s="239"/>
    </row>
    <row r="197" spans="9:10" x14ac:dyDescent="0.25">
      <c r="I197" s="239"/>
      <c r="J197" s="239"/>
    </row>
    <row r="198" spans="9:10" x14ac:dyDescent="0.25">
      <c r="I198" s="239"/>
      <c r="J198" s="239"/>
    </row>
    <row r="199" spans="9:10" x14ac:dyDescent="0.25">
      <c r="I199" s="239"/>
      <c r="J199" s="239"/>
    </row>
    <row r="200" spans="9:10" x14ac:dyDescent="0.25">
      <c r="I200" s="239"/>
      <c r="J200" s="239"/>
    </row>
    <row r="201" spans="9:10" x14ac:dyDescent="0.25">
      <c r="I201" s="239"/>
      <c r="J201" s="239"/>
    </row>
    <row r="202" spans="9:10" x14ac:dyDescent="0.25">
      <c r="I202" s="239"/>
      <c r="J202" s="239"/>
    </row>
    <row r="203" spans="9:10" x14ac:dyDescent="0.25">
      <c r="I203" s="239"/>
      <c r="J203" s="239"/>
    </row>
    <row r="204" spans="9:10" x14ac:dyDescent="0.25">
      <c r="I204" s="239"/>
      <c r="J204" s="239"/>
    </row>
    <row r="205" spans="9:10" x14ac:dyDescent="0.25">
      <c r="I205" s="239"/>
      <c r="J205" s="239"/>
    </row>
    <row r="206" spans="9:10" x14ac:dyDescent="0.25">
      <c r="I206" s="239"/>
      <c r="J206" s="239"/>
    </row>
    <row r="207" spans="9:10" x14ac:dyDescent="0.25">
      <c r="I207" s="239"/>
      <c r="J207" s="239"/>
    </row>
    <row r="208" spans="9:10" x14ac:dyDescent="0.25">
      <c r="I208" s="239"/>
      <c r="J208" s="239"/>
    </row>
    <row r="209" spans="9:10" x14ac:dyDescent="0.25">
      <c r="I209" s="239"/>
      <c r="J209" s="239"/>
    </row>
    <row r="210" spans="9:10" x14ac:dyDescent="0.25">
      <c r="I210" s="239"/>
      <c r="J210" s="239"/>
    </row>
    <row r="211" spans="9:10" x14ac:dyDescent="0.25">
      <c r="I211" s="239"/>
      <c r="J211" s="239"/>
    </row>
    <row r="212" spans="9:10" x14ac:dyDescent="0.25">
      <c r="I212" s="239"/>
      <c r="J212" s="239"/>
    </row>
    <row r="213" spans="9:10" x14ac:dyDescent="0.25">
      <c r="I213" s="239"/>
      <c r="J213" s="239"/>
    </row>
    <row r="214" spans="9:10" x14ac:dyDescent="0.25">
      <c r="I214" s="240"/>
      <c r="J214" s="239"/>
    </row>
    <row r="215" spans="9:10" x14ac:dyDescent="0.25">
      <c r="I215" s="240"/>
      <c r="J215" s="239"/>
    </row>
  </sheetData>
  <sheetProtection formatCells="0" formatColumns="0" formatRows="0" insertColumns="0" insertRows="0" insertHyperlinks="0" deleteColumns="0" deleteRows="0" sort="0" autoFilter="0" pivotTables="0"/>
  <mergeCells count="5">
    <mergeCell ref="A7:I7"/>
    <mergeCell ref="A65:I65"/>
    <mergeCell ref="A1:I1"/>
    <mergeCell ref="A3:I3"/>
    <mergeCell ref="A5:I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L34" sqref="L33:L34"/>
    </sheetView>
  </sheetViews>
  <sheetFormatPr defaultColWidth="8.85546875" defaultRowHeight="14.25" x14ac:dyDescent="0.2"/>
  <cols>
    <col min="1" max="1" width="25.28515625" style="199" customWidth="1"/>
    <col min="2" max="2" width="18.5703125" style="234" customWidth="1"/>
    <col min="3" max="3" width="18" style="199" customWidth="1"/>
    <col min="4" max="4" width="17.5703125" style="235" customWidth="1"/>
    <col min="5" max="5" width="10.140625" style="235" customWidth="1"/>
    <col min="6" max="6" width="8.85546875" style="199" customWidth="1"/>
    <col min="7" max="16384" width="8.85546875" style="199"/>
  </cols>
  <sheetData>
    <row r="1" spans="1:6" ht="42" customHeight="1" x14ac:dyDescent="0.2">
      <c r="A1" s="303" t="s">
        <v>279</v>
      </c>
      <c r="B1" s="303"/>
      <c r="C1" s="303"/>
      <c r="D1" s="303"/>
      <c r="E1" s="303"/>
    </row>
    <row r="2" spans="1:6" ht="18" customHeight="1" x14ac:dyDescent="0.2">
      <c r="A2" s="200"/>
      <c r="B2" s="201"/>
      <c r="C2" s="200"/>
      <c r="D2" s="201"/>
      <c r="E2" s="201"/>
    </row>
    <row r="3" spans="1:6" ht="15.75" customHeight="1" x14ac:dyDescent="0.2">
      <c r="A3" s="303" t="s">
        <v>31</v>
      </c>
      <c r="B3" s="303"/>
      <c r="C3" s="303"/>
      <c r="D3" s="303"/>
      <c r="E3" s="303"/>
    </row>
    <row r="4" spans="1:6" ht="18" x14ac:dyDescent="0.2">
      <c r="B4" s="201"/>
      <c r="C4" s="200"/>
      <c r="D4" s="202"/>
      <c r="E4" s="202"/>
    </row>
    <row r="5" spans="1:6" ht="18" customHeight="1" x14ac:dyDescent="0.2">
      <c r="A5" s="303" t="s">
        <v>14</v>
      </c>
      <c r="B5" s="303"/>
      <c r="C5" s="303"/>
      <c r="D5" s="303"/>
      <c r="E5" s="303"/>
    </row>
    <row r="6" spans="1:6" ht="18" x14ac:dyDescent="0.2">
      <c r="A6" s="200"/>
      <c r="B6" s="201"/>
      <c r="C6" s="200"/>
      <c r="D6" s="202"/>
      <c r="E6" s="202"/>
    </row>
    <row r="7" spans="1:6" ht="15.75" customHeight="1" x14ac:dyDescent="0.2">
      <c r="A7" s="303" t="s">
        <v>252</v>
      </c>
      <c r="B7" s="303"/>
      <c r="C7" s="303"/>
      <c r="D7" s="303"/>
      <c r="E7" s="303"/>
    </row>
    <row r="8" spans="1:6" ht="18" x14ac:dyDescent="0.2">
      <c r="A8" s="200"/>
      <c r="B8" s="201"/>
      <c r="C8" s="200"/>
      <c r="D8" s="202"/>
      <c r="E8" s="202"/>
    </row>
    <row r="9" spans="1:6" ht="33" customHeight="1" x14ac:dyDescent="0.2">
      <c r="A9" s="203" t="s">
        <v>253</v>
      </c>
      <c r="B9" s="204" t="s">
        <v>254</v>
      </c>
      <c r="C9" s="25" t="s">
        <v>317</v>
      </c>
      <c r="D9" s="59" t="s">
        <v>294</v>
      </c>
      <c r="E9" s="243" t="s">
        <v>283</v>
      </c>
      <c r="F9" s="243" t="s">
        <v>284</v>
      </c>
    </row>
    <row r="10" spans="1:6" s="208" customFormat="1" ht="15" x14ac:dyDescent="0.25">
      <c r="A10" s="205" t="s">
        <v>0</v>
      </c>
      <c r="B10" s="206">
        <f>B11+B14+B16+B18+B22+B24</f>
        <v>1194594.0899999999</v>
      </c>
      <c r="C10" s="206">
        <f>C11+C14+C16+C18+C22+C24</f>
        <v>1192924.07</v>
      </c>
      <c r="D10" s="207">
        <f>D11+D14+D16+D18+D22+D24</f>
        <v>1335324.7100000002</v>
      </c>
      <c r="E10" s="207">
        <v>111</v>
      </c>
      <c r="F10" s="207">
        <v>111</v>
      </c>
    </row>
    <row r="11" spans="1:6" s="208" customFormat="1" ht="15" x14ac:dyDescent="0.25">
      <c r="A11" s="209" t="s">
        <v>255</v>
      </c>
      <c r="B11" s="210">
        <v>132565.31</v>
      </c>
      <c r="C11" s="210">
        <v>116336.37</v>
      </c>
      <c r="D11" s="210">
        <v>116336.37</v>
      </c>
      <c r="E11" s="210">
        <v>87.7</v>
      </c>
      <c r="F11" s="210">
        <v>100</v>
      </c>
    </row>
    <row r="12" spans="1:6" s="208" customFormat="1" ht="15" x14ac:dyDescent="0.25">
      <c r="A12" s="211" t="s">
        <v>264</v>
      </c>
      <c r="B12" s="212">
        <v>39655.769999999997</v>
      </c>
      <c r="C12" s="213">
        <v>35211.370000000003</v>
      </c>
      <c r="D12" s="214">
        <f t="shared" ref="D12" si="0">C12</f>
        <v>35211.370000000003</v>
      </c>
      <c r="E12" s="214"/>
      <c r="F12" s="214"/>
    </row>
    <row r="13" spans="1:6" s="215" customFormat="1" x14ac:dyDescent="0.2">
      <c r="A13" s="211" t="s">
        <v>274</v>
      </c>
      <c r="B13" s="212">
        <v>92909.54</v>
      </c>
      <c r="C13" s="213">
        <v>81125</v>
      </c>
      <c r="D13" s="214">
        <v>81125</v>
      </c>
      <c r="E13" s="214"/>
      <c r="F13" s="214"/>
    </row>
    <row r="14" spans="1:6" s="208" customFormat="1" ht="15" x14ac:dyDescent="0.25">
      <c r="A14" s="209" t="s">
        <v>259</v>
      </c>
      <c r="B14" s="210">
        <f>B15</f>
        <v>36709.300000000003</v>
      </c>
      <c r="C14" s="210">
        <f t="shared" ref="C14" si="1">C15</f>
        <v>21302.01</v>
      </c>
      <c r="D14" s="210">
        <v>36116.89</v>
      </c>
      <c r="E14" s="210">
        <v>98</v>
      </c>
      <c r="F14" s="210">
        <v>169</v>
      </c>
    </row>
    <row r="15" spans="1:6" s="215" customFormat="1" x14ac:dyDescent="0.2">
      <c r="A15" s="211" t="s">
        <v>265</v>
      </c>
      <c r="B15" s="216">
        <v>36709.300000000003</v>
      </c>
      <c r="C15" s="213">
        <v>21302.01</v>
      </c>
      <c r="D15" s="217">
        <v>36116.89</v>
      </c>
      <c r="E15" s="217"/>
      <c r="F15" s="217"/>
    </row>
    <row r="16" spans="1:6" s="208" customFormat="1" ht="25.5" x14ac:dyDescent="0.25">
      <c r="A16" s="218" t="s">
        <v>256</v>
      </c>
      <c r="B16" s="219">
        <f>B17</f>
        <v>0</v>
      </c>
      <c r="C16" s="219">
        <f t="shared" ref="C16" si="2">C17</f>
        <v>0</v>
      </c>
      <c r="D16" s="210">
        <f t="shared" ref="D16:D17" si="3">C16</f>
        <v>0</v>
      </c>
      <c r="E16" s="210"/>
      <c r="F16" s="210"/>
    </row>
    <row r="17" spans="1:6" s="223" customFormat="1" ht="25.5" x14ac:dyDescent="0.2">
      <c r="A17" s="220" t="s">
        <v>266</v>
      </c>
      <c r="B17" s="221">
        <v>0</v>
      </c>
      <c r="C17" s="213">
        <v>0</v>
      </c>
      <c r="D17" s="222">
        <f t="shared" si="3"/>
        <v>0</v>
      </c>
      <c r="E17" s="222"/>
      <c r="F17" s="222"/>
    </row>
    <row r="18" spans="1:6" s="208" customFormat="1" ht="15" x14ac:dyDescent="0.25">
      <c r="A18" s="224" t="s">
        <v>257</v>
      </c>
      <c r="B18" s="219">
        <f>SUM(B19:B21)</f>
        <v>1020694.09</v>
      </c>
      <c r="C18" s="219">
        <f t="shared" ref="C18" si="4">SUM(C19:C21)</f>
        <v>1045663.4299999999</v>
      </c>
      <c r="D18" s="210">
        <f>SUM(D19:D21)</f>
        <v>1170194.9400000002</v>
      </c>
      <c r="E18" s="210">
        <v>114.6</v>
      </c>
      <c r="F18" s="210">
        <v>111.9</v>
      </c>
    </row>
    <row r="19" spans="1:6" s="215" customFormat="1" x14ac:dyDescent="0.2">
      <c r="A19" s="211" t="s">
        <v>267</v>
      </c>
      <c r="B19" s="216">
        <v>937152.67</v>
      </c>
      <c r="C19" s="225">
        <v>962473.95</v>
      </c>
      <c r="D19" s="217">
        <v>1090611.1200000001</v>
      </c>
      <c r="E19" s="217"/>
      <c r="F19" s="217"/>
    </row>
    <row r="20" spans="1:6" s="215" customFormat="1" x14ac:dyDescent="0.2">
      <c r="A20" s="211" t="s">
        <v>273</v>
      </c>
      <c r="B20" s="216">
        <v>17253.96</v>
      </c>
      <c r="C20" s="250">
        <v>15926.74</v>
      </c>
      <c r="D20" s="217">
        <v>23818.11</v>
      </c>
      <c r="E20" s="217"/>
      <c r="F20" s="217"/>
    </row>
    <row r="21" spans="1:6" s="215" customFormat="1" x14ac:dyDescent="0.2">
      <c r="A21" s="211" t="s">
        <v>268</v>
      </c>
      <c r="B21" s="216">
        <v>66287.460000000006</v>
      </c>
      <c r="C21" s="213">
        <v>67262.740000000005</v>
      </c>
      <c r="D21" s="217">
        <v>55765.71</v>
      </c>
      <c r="E21" s="217"/>
      <c r="F21" s="217"/>
    </row>
    <row r="22" spans="1:6" s="208" customFormat="1" ht="15" x14ac:dyDescent="0.25">
      <c r="A22" s="224" t="s">
        <v>269</v>
      </c>
      <c r="B22" s="219">
        <f>B23</f>
        <v>4625.3900000000003</v>
      </c>
      <c r="C22" s="219">
        <f t="shared" ref="C22" si="5">C23</f>
        <v>2986.26</v>
      </c>
      <c r="D22" s="210">
        <v>2195.58</v>
      </c>
      <c r="E22" s="210">
        <v>47.4</v>
      </c>
      <c r="F22" s="210">
        <v>73.5</v>
      </c>
    </row>
    <row r="23" spans="1:6" s="215" customFormat="1" x14ac:dyDescent="0.2">
      <c r="A23" s="226" t="s">
        <v>270</v>
      </c>
      <c r="B23" s="216">
        <v>4625.3900000000003</v>
      </c>
      <c r="C23" s="213">
        <v>2986.26</v>
      </c>
      <c r="D23" s="217">
        <v>2195.58</v>
      </c>
      <c r="E23" s="217"/>
      <c r="F23" s="217"/>
    </row>
    <row r="24" spans="1:6" s="208" customFormat="1" ht="15" x14ac:dyDescent="0.25">
      <c r="A24" s="224" t="s">
        <v>271</v>
      </c>
      <c r="B24" s="219">
        <f>B25</f>
        <v>0</v>
      </c>
      <c r="C24" s="219">
        <f t="shared" ref="C24" si="6">C25</f>
        <v>6636</v>
      </c>
      <c r="D24" s="210">
        <f>D25</f>
        <v>10480.93</v>
      </c>
      <c r="E24" s="210"/>
      <c r="F24" s="210">
        <v>157</v>
      </c>
    </row>
    <row r="25" spans="1:6" s="215" customFormat="1" x14ac:dyDescent="0.2">
      <c r="A25" s="226" t="s">
        <v>300</v>
      </c>
      <c r="B25" s="216"/>
      <c r="C25" s="213">
        <v>6636</v>
      </c>
      <c r="D25" s="217">
        <v>10480.93</v>
      </c>
      <c r="E25" s="217"/>
      <c r="F25" s="217"/>
    </row>
    <row r="26" spans="1:6" x14ac:dyDescent="0.2">
      <c r="A26" s="227"/>
      <c r="B26" s="228"/>
      <c r="C26" s="227"/>
      <c r="D26" s="229"/>
      <c r="E26" s="229"/>
    </row>
    <row r="27" spans="1:6" x14ac:dyDescent="0.2">
      <c r="A27" s="227"/>
      <c r="B27" s="228"/>
      <c r="C27" s="227"/>
      <c r="D27" s="229"/>
      <c r="E27" s="229"/>
    </row>
    <row r="28" spans="1:6" ht="15.75" customHeight="1" x14ac:dyDescent="0.2">
      <c r="A28" s="304" t="s">
        <v>258</v>
      </c>
      <c r="B28" s="304"/>
      <c r="C28" s="304"/>
      <c r="D28" s="304"/>
      <c r="E28" s="304"/>
    </row>
    <row r="29" spans="1:6" x14ac:dyDescent="0.2">
      <c r="A29" s="230"/>
      <c r="B29" s="231"/>
      <c r="C29" s="230"/>
      <c r="D29" s="202"/>
      <c r="E29" s="202"/>
    </row>
    <row r="30" spans="1:6" ht="39" customHeight="1" x14ac:dyDescent="0.2">
      <c r="A30" s="203" t="s">
        <v>253</v>
      </c>
      <c r="B30" s="232" t="s">
        <v>254</v>
      </c>
      <c r="C30" s="25" t="s">
        <v>317</v>
      </c>
      <c r="D30" s="59" t="s">
        <v>294</v>
      </c>
      <c r="E30" s="243" t="s">
        <v>283</v>
      </c>
      <c r="F30" s="243" t="s">
        <v>284</v>
      </c>
    </row>
    <row r="31" spans="1:6" s="208" customFormat="1" ht="15" x14ac:dyDescent="0.25">
      <c r="A31" s="205" t="s">
        <v>3</v>
      </c>
      <c r="B31" s="206">
        <f>B32+B35+B37+B39+B43+B45</f>
        <v>1158376.4200000002</v>
      </c>
      <c r="C31" s="206">
        <f t="shared" ref="C31:D31" si="7">C32+C35+C37+C39+C43+C45</f>
        <v>1192924.06</v>
      </c>
      <c r="D31" s="206">
        <f t="shared" si="7"/>
        <v>1335324.71</v>
      </c>
      <c r="E31" s="206"/>
      <c r="F31" s="206"/>
    </row>
    <row r="32" spans="1:6" s="208" customFormat="1" ht="15" x14ac:dyDescent="0.25">
      <c r="A32" s="209" t="s">
        <v>255</v>
      </c>
      <c r="B32" s="210">
        <v>132565.31</v>
      </c>
      <c r="C32" s="210">
        <v>116336.37</v>
      </c>
      <c r="D32" s="210">
        <v>116336.37</v>
      </c>
      <c r="E32" s="210">
        <v>87.7</v>
      </c>
      <c r="F32" s="210">
        <v>100</v>
      </c>
    </row>
    <row r="33" spans="1:6" s="208" customFormat="1" ht="15" x14ac:dyDescent="0.25">
      <c r="A33" s="211" t="s">
        <v>264</v>
      </c>
      <c r="B33" s="212">
        <v>39655.769999999997</v>
      </c>
      <c r="C33" s="213">
        <v>35211.370000000003</v>
      </c>
      <c r="D33" s="213">
        <v>35211.370000000003</v>
      </c>
      <c r="E33" s="213"/>
      <c r="F33" s="213"/>
    </row>
    <row r="34" spans="1:6" s="215" customFormat="1" x14ac:dyDescent="0.2">
      <c r="A34" s="211" t="s">
        <v>274</v>
      </c>
      <c r="B34" s="212">
        <v>92909.54</v>
      </c>
      <c r="C34" s="213">
        <v>81125</v>
      </c>
      <c r="D34" s="213">
        <v>81125</v>
      </c>
      <c r="E34" s="213"/>
      <c r="F34" s="213"/>
    </row>
    <row r="35" spans="1:6" s="208" customFormat="1" ht="15" x14ac:dyDescent="0.25">
      <c r="A35" s="209" t="s">
        <v>259</v>
      </c>
      <c r="B35" s="210">
        <f>B36</f>
        <v>40144.74</v>
      </c>
      <c r="C35" s="210">
        <v>21302.01</v>
      </c>
      <c r="D35" s="210">
        <f t="shared" ref="D35" si="8">D36</f>
        <v>41313.74</v>
      </c>
      <c r="E35" s="210">
        <v>102.9</v>
      </c>
      <c r="F35" s="210">
        <v>193</v>
      </c>
    </row>
    <row r="36" spans="1:6" s="215" customFormat="1" x14ac:dyDescent="0.2">
      <c r="A36" s="211" t="s">
        <v>265</v>
      </c>
      <c r="B36" s="216">
        <v>40144.74</v>
      </c>
      <c r="C36" s="213">
        <v>21302.01</v>
      </c>
      <c r="D36" s="213">
        <v>41313.74</v>
      </c>
      <c r="E36" s="213"/>
      <c r="F36" s="213"/>
    </row>
    <row r="37" spans="1:6" s="208" customFormat="1" ht="25.5" x14ac:dyDescent="0.25">
      <c r="A37" s="218" t="s">
        <v>256</v>
      </c>
      <c r="B37" s="219">
        <f>B38</f>
        <v>0</v>
      </c>
      <c r="C37" s="219">
        <f t="shared" ref="C37:D37" si="9">C38</f>
        <v>0</v>
      </c>
      <c r="D37" s="219">
        <f t="shared" si="9"/>
        <v>0</v>
      </c>
      <c r="E37" s="219"/>
      <c r="F37" s="219"/>
    </row>
    <row r="38" spans="1:6" s="233" customFormat="1" ht="25.5" x14ac:dyDescent="0.2">
      <c r="A38" s="220" t="s">
        <v>266</v>
      </c>
      <c r="B38" s="221">
        <v>0</v>
      </c>
      <c r="C38" s="213">
        <v>0</v>
      </c>
      <c r="D38" s="213">
        <v>0</v>
      </c>
      <c r="E38" s="213"/>
      <c r="F38" s="213"/>
    </row>
    <row r="39" spans="1:6" s="208" customFormat="1" ht="15" x14ac:dyDescent="0.25">
      <c r="A39" s="224" t="s">
        <v>257</v>
      </c>
      <c r="B39" s="219">
        <f>SUM(B40:B42)</f>
        <v>980060.54</v>
      </c>
      <c r="C39" s="219">
        <v>1045663.42</v>
      </c>
      <c r="D39" s="219">
        <f t="shared" ref="D39" si="10">SUM(D40:D42)</f>
        <v>1176547.45</v>
      </c>
      <c r="E39" s="219">
        <v>120</v>
      </c>
      <c r="F39" s="219">
        <v>112.5</v>
      </c>
    </row>
    <row r="40" spans="1:6" s="215" customFormat="1" x14ac:dyDescent="0.2">
      <c r="A40" s="211" t="s">
        <v>267</v>
      </c>
      <c r="B40" s="216">
        <v>940770.87</v>
      </c>
      <c r="C40" s="213">
        <v>971794.54</v>
      </c>
      <c r="D40" s="213">
        <v>1091592.25</v>
      </c>
      <c r="E40" s="213"/>
      <c r="F40" s="213"/>
    </row>
    <row r="41" spans="1:6" s="215" customFormat="1" x14ac:dyDescent="0.2">
      <c r="A41" s="211" t="s">
        <v>273</v>
      </c>
      <c r="B41" s="216">
        <v>11922.88</v>
      </c>
      <c r="C41" s="213">
        <v>6636.14</v>
      </c>
      <c r="D41" s="213">
        <v>24160.06</v>
      </c>
      <c r="E41" s="213"/>
      <c r="F41" s="213"/>
    </row>
    <row r="42" spans="1:6" s="215" customFormat="1" x14ac:dyDescent="0.2">
      <c r="A42" s="211" t="s">
        <v>268</v>
      </c>
      <c r="B42" s="216">
        <v>27366.79</v>
      </c>
      <c r="C42" s="213">
        <v>67262.740000000005</v>
      </c>
      <c r="D42" s="213">
        <v>60795.14</v>
      </c>
      <c r="E42" s="213"/>
      <c r="F42" s="213"/>
    </row>
    <row r="43" spans="1:6" s="208" customFormat="1" ht="15" x14ac:dyDescent="0.25">
      <c r="A43" s="224" t="s">
        <v>269</v>
      </c>
      <c r="B43" s="219">
        <f>B44</f>
        <v>5605.83</v>
      </c>
      <c r="C43" s="219">
        <v>2986.26</v>
      </c>
      <c r="D43" s="219">
        <v>1127.1500000000001</v>
      </c>
      <c r="E43" s="219">
        <v>20.100000000000001</v>
      </c>
      <c r="F43" s="219">
        <v>37.700000000000003</v>
      </c>
    </row>
    <row r="44" spans="1:6" s="215" customFormat="1" x14ac:dyDescent="0.2">
      <c r="A44" s="226" t="s">
        <v>270</v>
      </c>
      <c r="B44" s="216">
        <v>5605.83</v>
      </c>
      <c r="C44" s="213">
        <v>2986.26</v>
      </c>
      <c r="D44" s="213">
        <v>1127.1500000000001</v>
      </c>
      <c r="E44" s="213"/>
      <c r="F44" s="213"/>
    </row>
    <row r="45" spans="1:6" s="208" customFormat="1" ht="15" x14ac:dyDescent="0.25">
      <c r="A45" s="224" t="s">
        <v>272</v>
      </c>
      <c r="B45" s="219">
        <f>B46</f>
        <v>0</v>
      </c>
      <c r="C45" s="219">
        <f t="shared" ref="C45:D45" si="11">C46</f>
        <v>6636</v>
      </c>
      <c r="D45" s="219">
        <f t="shared" si="11"/>
        <v>0</v>
      </c>
      <c r="E45" s="219"/>
      <c r="F45" s="219"/>
    </row>
    <row r="46" spans="1:6" s="215" customFormat="1" x14ac:dyDescent="0.2">
      <c r="A46" s="226" t="s">
        <v>275</v>
      </c>
      <c r="B46" s="216"/>
      <c r="C46" s="213">
        <v>6636</v>
      </c>
      <c r="D46" s="213">
        <v>0</v>
      </c>
      <c r="E46" s="213"/>
      <c r="F46" s="213"/>
    </row>
  </sheetData>
  <mergeCells count="5">
    <mergeCell ref="A1:E1"/>
    <mergeCell ref="A3:E3"/>
    <mergeCell ref="A5:E5"/>
    <mergeCell ref="A7:E7"/>
    <mergeCell ref="A28:E28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29" sqref="C29"/>
    </sheetView>
  </sheetViews>
  <sheetFormatPr defaultRowHeight="15" x14ac:dyDescent="0.25"/>
  <cols>
    <col min="1" max="1" width="46.85546875" customWidth="1"/>
    <col min="2" max="2" width="18.7109375" customWidth="1"/>
    <col min="3" max="3" width="20" customWidth="1"/>
    <col min="4" max="4" width="0.28515625" hidden="1" customWidth="1"/>
    <col min="5" max="5" width="18.140625" customWidth="1"/>
    <col min="6" max="6" width="13" customWidth="1"/>
    <col min="7" max="7" width="12.85546875" customWidth="1"/>
  </cols>
  <sheetData>
    <row r="1" spans="1:7" ht="42" customHeight="1" x14ac:dyDescent="0.25">
      <c r="A1" s="274" t="s">
        <v>280</v>
      </c>
      <c r="B1" s="274"/>
      <c r="C1" s="274"/>
      <c r="D1" s="274"/>
      <c r="E1" s="274"/>
      <c r="F1" s="274"/>
      <c r="G1" s="274"/>
    </row>
    <row r="2" spans="1:7" ht="18" customHeight="1" x14ac:dyDescent="0.25">
      <c r="A2" s="29"/>
      <c r="B2" s="29"/>
      <c r="C2" s="29"/>
      <c r="D2" s="29"/>
      <c r="E2" s="29"/>
      <c r="F2" s="29"/>
      <c r="G2" s="29"/>
    </row>
    <row r="3" spans="1:7" ht="15.75" x14ac:dyDescent="0.25">
      <c r="A3" s="274" t="s">
        <v>31</v>
      </c>
      <c r="B3" s="274"/>
      <c r="C3" s="274"/>
      <c r="D3" s="274"/>
      <c r="E3" s="274"/>
      <c r="F3" s="291"/>
      <c r="G3" s="291"/>
    </row>
    <row r="4" spans="1:7" ht="18" x14ac:dyDescent="0.25">
      <c r="A4" s="29"/>
      <c r="B4" s="29"/>
      <c r="C4" s="29"/>
      <c r="D4" s="29"/>
      <c r="E4" s="29"/>
      <c r="F4" s="6"/>
      <c r="G4" s="6"/>
    </row>
    <row r="5" spans="1:7" ht="18" customHeight="1" x14ac:dyDescent="0.25">
      <c r="A5" s="274" t="s">
        <v>14</v>
      </c>
      <c r="B5" s="275"/>
      <c r="C5" s="275"/>
      <c r="D5" s="275"/>
      <c r="E5" s="275"/>
      <c r="F5" s="275"/>
      <c r="G5" s="275"/>
    </row>
    <row r="6" spans="1:7" ht="18" x14ac:dyDescent="0.25">
      <c r="A6" s="29"/>
      <c r="B6" s="29"/>
      <c r="C6" s="29"/>
      <c r="D6" s="29"/>
      <c r="E6" s="29"/>
      <c r="F6" s="6"/>
      <c r="G6" s="6"/>
    </row>
    <row r="7" spans="1:7" ht="15.75" x14ac:dyDescent="0.25">
      <c r="A7" s="274" t="s">
        <v>24</v>
      </c>
      <c r="B7" s="305"/>
      <c r="C7" s="305"/>
      <c r="D7" s="305"/>
      <c r="E7" s="305"/>
      <c r="F7" s="305"/>
      <c r="G7" s="305"/>
    </row>
    <row r="8" spans="1:7" ht="18" x14ac:dyDescent="0.25">
      <c r="A8" s="29"/>
      <c r="B8" s="29"/>
      <c r="C8" s="29"/>
      <c r="D8" s="29"/>
      <c r="E8" s="29"/>
      <c r="F8" s="6"/>
      <c r="G8" s="6"/>
    </row>
    <row r="9" spans="1:7" ht="66" customHeight="1" x14ac:dyDescent="0.25">
      <c r="A9" s="25" t="s">
        <v>25</v>
      </c>
      <c r="B9" s="24" t="s">
        <v>239</v>
      </c>
      <c r="C9" s="25" t="s">
        <v>316</v>
      </c>
      <c r="D9" s="59" t="s">
        <v>282</v>
      </c>
      <c r="E9" s="59" t="s">
        <v>294</v>
      </c>
      <c r="F9" s="243" t="s">
        <v>283</v>
      </c>
      <c r="G9" s="243" t="s">
        <v>284</v>
      </c>
    </row>
    <row r="10" spans="1:7" s="42" customFormat="1" ht="15.75" customHeight="1" x14ac:dyDescent="0.25">
      <c r="A10" s="166" t="s">
        <v>26</v>
      </c>
      <c r="B10" s="167">
        <f>B11+B14</f>
        <v>1158376.42</v>
      </c>
      <c r="C10" s="167">
        <v>1192924.07</v>
      </c>
      <c r="D10" s="167">
        <v>1192924.07</v>
      </c>
      <c r="E10" s="167">
        <v>1335324.71</v>
      </c>
      <c r="F10" s="207">
        <v>115.2</v>
      </c>
      <c r="G10" s="207">
        <v>111.9</v>
      </c>
    </row>
    <row r="11" spans="1:7" s="42" customFormat="1" ht="15.75" customHeight="1" x14ac:dyDescent="0.25">
      <c r="A11" s="121"/>
      <c r="B11" s="122"/>
      <c r="C11" s="122"/>
      <c r="D11" s="122"/>
      <c r="E11" s="122"/>
      <c r="F11" s="210"/>
      <c r="G11" s="210"/>
    </row>
    <row r="12" spans="1:7" s="42" customFormat="1" hidden="1" x14ac:dyDescent="0.25">
      <c r="A12" s="119"/>
      <c r="B12" s="39"/>
      <c r="C12" s="39"/>
      <c r="D12" s="39"/>
      <c r="E12" s="39"/>
      <c r="F12" s="214"/>
      <c r="G12" s="214"/>
    </row>
    <row r="13" spans="1:7" hidden="1" x14ac:dyDescent="0.25">
      <c r="A13" s="19"/>
      <c r="B13" s="41"/>
      <c r="C13" s="41"/>
      <c r="D13" s="41"/>
      <c r="E13" s="41"/>
      <c r="F13" s="214"/>
      <c r="G13" s="214"/>
    </row>
    <row r="14" spans="1:7" s="42" customFormat="1" ht="15.75" customHeight="1" x14ac:dyDescent="0.25">
      <c r="A14" s="121" t="s">
        <v>182</v>
      </c>
      <c r="B14" s="122">
        <v>1158376.42</v>
      </c>
      <c r="C14" s="122">
        <v>1192924.07</v>
      </c>
      <c r="D14" s="122">
        <v>1192924.07</v>
      </c>
      <c r="E14" s="122">
        <v>1335324.71</v>
      </c>
      <c r="F14" s="262">
        <v>115.2</v>
      </c>
      <c r="G14" s="262">
        <v>111.9</v>
      </c>
    </row>
    <row r="15" spans="1:7" x14ac:dyDescent="0.25">
      <c r="A15" s="161" t="s">
        <v>220</v>
      </c>
      <c r="B15" s="39">
        <v>1109472.93</v>
      </c>
      <c r="C15" s="39">
        <v>1087982.23</v>
      </c>
      <c r="D15" s="39">
        <v>1087982.23</v>
      </c>
      <c r="E15" s="39">
        <v>1241153.26</v>
      </c>
      <c r="F15" s="262">
        <v>111.8</v>
      </c>
      <c r="G15" s="262">
        <v>114</v>
      </c>
    </row>
    <row r="16" spans="1:7" s="42" customFormat="1" x14ac:dyDescent="0.25">
      <c r="A16" s="19" t="s">
        <v>221</v>
      </c>
      <c r="B16" s="41">
        <v>1109472.93</v>
      </c>
      <c r="C16" s="41">
        <v>1087982.23</v>
      </c>
      <c r="D16" s="41">
        <v>1087982.23</v>
      </c>
      <c r="E16" s="41">
        <v>1241153.26</v>
      </c>
      <c r="F16" s="263"/>
      <c r="G16" s="263"/>
    </row>
    <row r="17" spans="1:7" x14ac:dyDescent="0.25">
      <c r="A17" s="161" t="s">
        <v>222</v>
      </c>
      <c r="B17" s="39">
        <v>35975.800000000003</v>
      </c>
      <c r="C17" s="39">
        <v>40015.93</v>
      </c>
      <c r="D17" s="39">
        <v>40015.93</v>
      </c>
      <c r="E17" s="39">
        <v>60795.14</v>
      </c>
      <c r="F17" s="262">
        <v>168.9</v>
      </c>
      <c r="G17" s="262">
        <v>151.9</v>
      </c>
    </row>
    <row r="18" spans="1:7" s="42" customFormat="1" x14ac:dyDescent="0.25">
      <c r="A18" s="19" t="s">
        <v>223</v>
      </c>
      <c r="B18" s="41">
        <v>35975.800000000003</v>
      </c>
      <c r="C18" s="41">
        <v>40015.93</v>
      </c>
      <c r="D18" s="41">
        <v>40015.93</v>
      </c>
      <c r="E18" s="41">
        <v>60795.14</v>
      </c>
      <c r="F18" s="217"/>
      <c r="G18" s="217"/>
    </row>
    <row r="19" spans="1:7" s="42" customFormat="1" x14ac:dyDescent="0.25">
      <c r="A19" s="161" t="s">
        <v>301</v>
      </c>
      <c r="B19" s="41"/>
      <c r="C19" s="39">
        <v>867.15</v>
      </c>
      <c r="D19" s="39">
        <v>867.15</v>
      </c>
      <c r="E19" s="39">
        <v>867.15</v>
      </c>
      <c r="F19" s="217"/>
      <c r="G19" s="264">
        <v>100</v>
      </c>
    </row>
    <row r="20" spans="1:7" s="42" customFormat="1" x14ac:dyDescent="0.25">
      <c r="A20" s="162" t="s">
        <v>302</v>
      </c>
      <c r="B20" s="41"/>
      <c r="C20" s="41">
        <v>867.15</v>
      </c>
      <c r="D20" s="41">
        <v>867.15</v>
      </c>
      <c r="E20" s="41">
        <v>867.15</v>
      </c>
      <c r="F20" s="217"/>
      <c r="G20" s="217"/>
    </row>
    <row r="21" spans="1:7" x14ac:dyDescent="0.25">
      <c r="A21" s="161" t="s">
        <v>224</v>
      </c>
      <c r="B21" s="39">
        <v>12927.69</v>
      </c>
      <c r="C21" s="39">
        <v>64058.76</v>
      </c>
      <c r="D21" s="39">
        <v>64058.76</v>
      </c>
      <c r="E21" s="39">
        <v>32509.16</v>
      </c>
      <c r="F21" s="264">
        <v>251.4</v>
      </c>
      <c r="G21" s="264">
        <v>50.7</v>
      </c>
    </row>
    <row r="22" spans="1:7" s="42" customFormat="1" x14ac:dyDescent="0.25">
      <c r="A22" s="162" t="s">
        <v>225</v>
      </c>
      <c r="B22" s="41">
        <v>12927.69</v>
      </c>
      <c r="C22" s="41">
        <v>64058.76</v>
      </c>
      <c r="D22" s="41">
        <v>64058.76</v>
      </c>
      <c r="E22" s="41">
        <v>32509.16</v>
      </c>
      <c r="F22" s="217"/>
      <c r="G22" s="217"/>
    </row>
    <row r="23" spans="1:7" ht="0.75" customHeight="1" x14ac:dyDescent="0.25">
      <c r="A23" s="19"/>
      <c r="B23" s="41"/>
      <c r="C23" s="41"/>
      <c r="D23" s="41"/>
      <c r="E23" s="210">
        <v>2195.58</v>
      </c>
      <c r="F23" s="210"/>
      <c r="G23" s="210"/>
    </row>
  </sheetData>
  <sheetProtection formatCells="0" formatColumns="0" formatRows="0" insertColumns="0" insertRows="0" insertHyperlinks="0" deleteColumns="0" deleteRows="0" sort="0" autoFilter="0" pivotTables="0"/>
  <mergeCells count="4">
    <mergeCell ref="A1:G1"/>
    <mergeCell ref="A3:G3"/>
    <mergeCell ref="A5:G5"/>
    <mergeCell ref="A7:G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A2" sqref="A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274" t="s">
        <v>281</v>
      </c>
      <c r="B1" s="274"/>
      <c r="C1" s="274"/>
      <c r="D1" s="274"/>
      <c r="E1" s="274"/>
      <c r="F1" s="274"/>
      <c r="G1" s="274"/>
      <c r="H1" s="274"/>
      <c r="I1" s="27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274" t="s">
        <v>31</v>
      </c>
      <c r="B3" s="274"/>
      <c r="C3" s="274"/>
      <c r="D3" s="274"/>
      <c r="E3" s="274"/>
      <c r="F3" s="274"/>
      <c r="G3" s="274"/>
      <c r="H3" s="291"/>
      <c r="I3" s="29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274" t="s">
        <v>27</v>
      </c>
      <c r="B5" s="275"/>
      <c r="C5" s="275"/>
      <c r="D5" s="275"/>
      <c r="E5" s="275"/>
      <c r="F5" s="275"/>
      <c r="G5" s="275"/>
      <c r="H5" s="275"/>
      <c r="I5" s="27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5" t="s">
        <v>15</v>
      </c>
      <c r="B7" s="24" t="s">
        <v>16</v>
      </c>
      <c r="C7" s="24" t="s">
        <v>17</v>
      </c>
      <c r="D7" s="24" t="s">
        <v>49</v>
      </c>
      <c r="E7" s="24" t="s">
        <v>12</v>
      </c>
      <c r="F7" s="25" t="s">
        <v>13</v>
      </c>
      <c r="G7" s="25" t="s">
        <v>43</v>
      </c>
      <c r="H7" s="25" t="s">
        <v>44</v>
      </c>
      <c r="I7" s="25" t="s">
        <v>45</v>
      </c>
    </row>
    <row r="8" spans="1:9" ht="25.5" x14ac:dyDescent="0.25">
      <c r="A8" s="13">
        <v>8</v>
      </c>
      <c r="B8" s="13"/>
      <c r="C8" s="13"/>
      <c r="D8" s="13" t="s">
        <v>28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35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36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0" t="s">
        <v>29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1" t="s">
        <v>37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18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38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0"/>
  <sheetViews>
    <sheetView tabSelected="1" workbookViewId="0">
      <selection activeCell="B418" sqref="B41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5" width="16.140625" hidden="1" customWidth="1"/>
    <col min="6" max="6" width="17.85546875" customWidth="1"/>
    <col min="7" max="7" width="0.7109375" hidden="1" customWidth="1"/>
    <col min="8" max="8" width="18.5703125" customWidth="1"/>
    <col min="9" max="9" width="10.5703125" hidden="1" customWidth="1"/>
    <col min="10" max="10" width="10.140625" customWidth="1"/>
    <col min="12" max="12" width="10.140625" bestFit="1" customWidth="1"/>
    <col min="13" max="13" width="11.7109375" bestFit="1" customWidth="1"/>
    <col min="14" max="14" width="11.140625" customWidth="1"/>
  </cols>
  <sheetData>
    <row r="1" spans="1:10" s="51" customFormat="1" ht="48.75" customHeight="1" x14ac:dyDescent="0.25">
      <c r="A1" s="299" t="s">
        <v>318</v>
      </c>
      <c r="B1" s="299"/>
      <c r="C1" s="299"/>
      <c r="D1" s="299"/>
      <c r="E1" s="299"/>
      <c r="F1" s="299"/>
      <c r="G1" s="299"/>
      <c r="H1" s="299"/>
      <c r="I1" s="299"/>
    </row>
    <row r="2" spans="1:10" s="51" customFormat="1" ht="18" x14ac:dyDescent="0.25">
      <c r="A2" s="53"/>
      <c r="B2" s="53"/>
      <c r="C2" s="53"/>
      <c r="D2" s="53"/>
      <c r="E2" s="53"/>
      <c r="F2" s="53"/>
      <c r="G2" s="53"/>
      <c r="H2" s="52"/>
      <c r="I2" s="52"/>
    </row>
    <row r="3" spans="1:10" s="51" customFormat="1" ht="18" customHeight="1" x14ac:dyDescent="0.25">
      <c r="A3" s="330" t="s">
        <v>30</v>
      </c>
      <c r="B3" s="331"/>
      <c r="C3" s="331"/>
      <c r="D3" s="331"/>
      <c r="E3" s="331"/>
      <c r="F3" s="331"/>
      <c r="G3" s="331"/>
      <c r="H3" s="331"/>
      <c r="I3" s="331"/>
    </row>
    <row r="4" spans="1:10" s="51" customFormat="1" ht="18" x14ac:dyDescent="0.25">
      <c r="A4" s="53"/>
      <c r="B4" s="53"/>
      <c r="C4" s="53"/>
      <c r="D4" s="53"/>
      <c r="E4" s="53"/>
      <c r="F4" s="53"/>
      <c r="G4" s="53"/>
      <c r="H4" s="52"/>
      <c r="I4" s="52"/>
    </row>
    <row r="5" spans="1:10" s="51" customFormat="1" ht="45.75" customHeight="1" x14ac:dyDescent="0.25">
      <c r="A5" s="332" t="s">
        <v>32</v>
      </c>
      <c r="B5" s="333"/>
      <c r="C5" s="334"/>
      <c r="D5" s="128" t="s">
        <v>33</v>
      </c>
      <c r="E5" s="128" t="s">
        <v>313</v>
      </c>
      <c r="F5" s="265" t="s">
        <v>314</v>
      </c>
      <c r="G5" s="260" t="s">
        <v>303</v>
      </c>
      <c r="H5" s="260" t="s">
        <v>315</v>
      </c>
      <c r="I5" s="243" t="s">
        <v>288</v>
      </c>
      <c r="J5" s="243" t="s">
        <v>289</v>
      </c>
    </row>
    <row r="6" spans="1:10" s="50" customFormat="1" x14ac:dyDescent="0.25">
      <c r="A6" s="335"/>
      <c r="B6" s="336"/>
      <c r="C6" s="337"/>
      <c r="D6" s="129" t="s">
        <v>117</v>
      </c>
      <c r="E6" s="130">
        <v>1158376.42</v>
      </c>
      <c r="F6" s="130">
        <v>1172896.44</v>
      </c>
      <c r="G6" s="130">
        <v>1264900.1100000001</v>
      </c>
      <c r="H6" s="130">
        <v>1264900.1100000001</v>
      </c>
      <c r="I6" s="130">
        <v>1264900.1100000001</v>
      </c>
      <c r="J6" s="130">
        <v>1264900.1100000001</v>
      </c>
    </row>
    <row r="7" spans="1:10" s="42" customFormat="1" ht="33.75" x14ac:dyDescent="0.25">
      <c r="A7" s="324" t="s">
        <v>150</v>
      </c>
      <c r="B7" s="325"/>
      <c r="C7" s="326"/>
      <c r="D7" s="127" t="s">
        <v>187</v>
      </c>
      <c r="E7" s="131">
        <v>132565.35</v>
      </c>
      <c r="F7" s="131">
        <v>90979</v>
      </c>
      <c r="G7" s="131">
        <v>90979</v>
      </c>
      <c r="H7" s="131">
        <v>90979</v>
      </c>
      <c r="I7" s="131">
        <v>0</v>
      </c>
      <c r="J7" s="131">
        <v>0</v>
      </c>
    </row>
    <row r="8" spans="1:10" s="42" customFormat="1" x14ac:dyDescent="0.25">
      <c r="A8" s="321" t="s">
        <v>119</v>
      </c>
      <c r="B8" s="322"/>
      <c r="C8" s="323"/>
      <c r="D8" s="132" t="s">
        <v>19</v>
      </c>
      <c r="E8" s="133">
        <f t="shared" ref="E8:J9" si="0">E9</f>
        <v>83979.587</v>
      </c>
      <c r="F8" s="133">
        <v>71919</v>
      </c>
      <c r="G8" s="133">
        <f t="shared" si="0"/>
        <v>71919</v>
      </c>
      <c r="H8" s="133">
        <f t="shared" si="0"/>
        <v>71919</v>
      </c>
      <c r="I8" s="133">
        <f t="shared" si="0"/>
        <v>85</v>
      </c>
      <c r="J8" s="133">
        <f t="shared" si="0"/>
        <v>100</v>
      </c>
    </row>
    <row r="9" spans="1:10" s="42" customFormat="1" x14ac:dyDescent="0.25">
      <c r="A9" s="306" t="s">
        <v>186</v>
      </c>
      <c r="B9" s="307"/>
      <c r="C9" s="308"/>
      <c r="D9" s="134" t="s">
        <v>121</v>
      </c>
      <c r="E9" s="135">
        <f t="shared" si="0"/>
        <v>83979.587</v>
      </c>
      <c r="F9" s="135">
        <f t="shared" si="0"/>
        <v>71919</v>
      </c>
      <c r="G9" s="135">
        <f t="shared" si="0"/>
        <v>71919</v>
      </c>
      <c r="H9" s="135">
        <f t="shared" si="0"/>
        <v>71919</v>
      </c>
      <c r="I9" s="135">
        <v>85</v>
      </c>
      <c r="J9" s="135">
        <v>100</v>
      </c>
    </row>
    <row r="10" spans="1:10" s="42" customFormat="1" x14ac:dyDescent="0.25">
      <c r="A10" s="338">
        <v>3</v>
      </c>
      <c r="B10" s="339"/>
      <c r="C10" s="340"/>
      <c r="D10" s="136" t="s">
        <v>21</v>
      </c>
      <c r="E10" s="137">
        <v>83979.587</v>
      </c>
      <c r="F10" s="137">
        <v>71919</v>
      </c>
      <c r="G10" s="137">
        <v>71919</v>
      </c>
      <c r="H10" s="137">
        <v>71919</v>
      </c>
      <c r="I10" s="137"/>
      <c r="J10" s="137"/>
    </row>
    <row r="11" spans="1:10" s="42" customFormat="1" x14ac:dyDescent="0.25">
      <c r="A11" s="312">
        <v>32</v>
      </c>
      <c r="B11" s="313"/>
      <c r="C11" s="314"/>
      <c r="D11" s="136" t="s">
        <v>34</v>
      </c>
      <c r="E11" s="137">
        <v>83315.960000000006</v>
      </c>
      <c r="F11" s="137">
        <v>71319</v>
      </c>
      <c r="G11" s="137">
        <v>71319</v>
      </c>
      <c r="H11" s="137">
        <v>71319</v>
      </c>
      <c r="I11" s="137"/>
      <c r="J11" s="137"/>
    </row>
    <row r="12" spans="1:10" s="42" customFormat="1" x14ac:dyDescent="0.25">
      <c r="A12" s="312">
        <v>321</v>
      </c>
      <c r="B12" s="313"/>
      <c r="C12" s="314"/>
      <c r="D12" s="136" t="s">
        <v>74</v>
      </c>
      <c r="E12" s="137">
        <v>32344.560000000001</v>
      </c>
      <c r="F12" s="137">
        <v>0</v>
      </c>
      <c r="G12" s="137">
        <v>33700</v>
      </c>
      <c r="H12" s="137">
        <v>33700</v>
      </c>
      <c r="I12" s="137"/>
      <c r="J12" s="137"/>
    </row>
    <row r="13" spans="1:10" x14ac:dyDescent="0.25">
      <c r="A13" s="315">
        <v>3211</v>
      </c>
      <c r="B13" s="316"/>
      <c r="C13" s="317"/>
      <c r="D13" s="141" t="s">
        <v>84</v>
      </c>
      <c r="E13" s="142">
        <v>3347.01</v>
      </c>
      <c r="F13" s="143">
        <v>0</v>
      </c>
      <c r="G13" s="143">
        <v>3000</v>
      </c>
      <c r="H13" s="143">
        <v>3000</v>
      </c>
      <c r="I13" s="143"/>
      <c r="J13" s="143"/>
    </row>
    <row r="14" spans="1:10" x14ac:dyDescent="0.25">
      <c r="A14" s="138">
        <v>3212</v>
      </c>
      <c r="B14" s="139"/>
      <c r="C14" s="140"/>
      <c r="D14" s="141" t="s">
        <v>188</v>
      </c>
      <c r="E14" s="142">
        <v>28323.05</v>
      </c>
      <c r="F14" s="143">
        <v>0</v>
      </c>
      <c r="G14" s="143">
        <v>30000</v>
      </c>
      <c r="H14" s="143">
        <v>30000</v>
      </c>
      <c r="I14" s="143"/>
      <c r="J14" s="143"/>
    </row>
    <row r="15" spans="1:10" x14ac:dyDescent="0.25">
      <c r="A15" s="315">
        <v>3213</v>
      </c>
      <c r="B15" s="316"/>
      <c r="C15" s="317"/>
      <c r="D15" s="141" t="s">
        <v>122</v>
      </c>
      <c r="E15" s="142">
        <v>505.01</v>
      </c>
      <c r="F15" s="143">
        <v>0</v>
      </c>
      <c r="G15" s="143">
        <v>700</v>
      </c>
      <c r="H15" s="143">
        <v>700</v>
      </c>
      <c r="I15" s="143"/>
      <c r="J15" s="143"/>
    </row>
    <row r="16" spans="1:10" x14ac:dyDescent="0.25">
      <c r="A16" s="315">
        <v>3214</v>
      </c>
      <c r="B16" s="316"/>
      <c r="C16" s="317"/>
      <c r="D16" s="141" t="s">
        <v>86</v>
      </c>
      <c r="E16" s="142">
        <v>169.49</v>
      </c>
      <c r="F16" s="143">
        <v>0</v>
      </c>
      <c r="G16" s="143">
        <v>0</v>
      </c>
      <c r="H16" s="143">
        <v>0</v>
      </c>
      <c r="I16" s="143"/>
      <c r="J16" s="143"/>
    </row>
    <row r="17" spans="1:14" s="42" customFormat="1" x14ac:dyDescent="0.25">
      <c r="A17" s="312">
        <v>322</v>
      </c>
      <c r="B17" s="313"/>
      <c r="C17" s="314"/>
      <c r="D17" s="136" t="s">
        <v>76</v>
      </c>
      <c r="E17" s="137">
        <v>34108.959999999999</v>
      </c>
      <c r="F17" s="137">
        <v>0</v>
      </c>
      <c r="G17" s="137">
        <v>21410.5</v>
      </c>
      <c r="H17" s="137">
        <v>21410.5</v>
      </c>
      <c r="I17" s="159"/>
      <c r="J17" s="159"/>
    </row>
    <row r="18" spans="1:14" ht="17.25" customHeight="1" x14ac:dyDescent="0.25">
      <c r="A18" s="315">
        <v>3221</v>
      </c>
      <c r="B18" s="316"/>
      <c r="C18" s="317"/>
      <c r="D18" s="141" t="s">
        <v>123</v>
      </c>
      <c r="E18" s="142">
        <v>8382.9500000000007</v>
      </c>
      <c r="F18" s="143">
        <v>0</v>
      </c>
      <c r="G18" s="143">
        <v>8000</v>
      </c>
      <c r="H18" s="143">
        <v>8000</v>
      </c>
      <c r="I18" s="143"/>
      <c r="J18" s="143"/>
    </row>
    <row r="19" spans="1:14" x14ac:dyDescent="0.25">
      <c r="A19" s="315">
        <v>3223</v>
      </c>
      <c r="B19" s="316"/>
      <c r="C19" s="317"/>
      <c r="D19" s="141" t="s">
        <v>99</v>
      </c>
      <c r="E19" s="142">
        <v>25216.54</v>
      </c>
      <c r="F19" s="143">
        <v>0</v>
      </c>
      <c r="G19" s="143">
        <v>13310.5</v>
      </c>
      <c r="H19" s="143">
        <v>13310.5</v>
      </c>
      <c r="I19" s="143"/>
      <c r="J19" s="143"/>
    </row>
    <row r="20" spans="1:14" x14ac:dyDescent="0.25">
      <c r="A20" s="315">
        <v>3225</v>
      </c>
      <c r="B20" s="316"/>
      <c r="C20" s="317"/>
      <c r="D20" s="141" t="s">
        <v>124</v>
      </c>
      <c r="E20" s="142">
        <v>44.71</v>
      </c>
      <c r="F20" s="143">
        <v>0</v>
      </c>
      <c r="G20" s="143">
        <v>50</v>
      </c>
      <c r="H20" s="143">
        <v>50</v>
      </c>
      <c r="I20" s="143"/>
      <c r="J20" s="143"/>
    </row>
    <row r="21" spans="1:14" x14ac:dyDescent="0.25">
      <c r="A21" s="315">
        <v>3227</v>
      </c>
      <c r="B21" s="316"/>
      <c r="C21" s="317"/>
      <c r="D21" s="141" t="s">
        <v>125</v>
      </c>
      <c r="E21" s="142">
        <v>464.76</v>
      </c>
      <c r="F21" s="143">
        <v>0</v>
      </c>
      <c r="G21" s="143">
        <v>50</v>
      </c>
      <c r="H21" s="143">
        <v>50</v>
      </c>
      <c r="I21" s="143"/>
      <c r="J21" s="143"/>
    </row>
    <row r="22" spans="1:14" s="42" customFormat="1" x14ac:dyDescent="0.25">
      <c r="A22" s="312">
        <v>323</v>
      </c>
      <c r="B22" s="313"/>
      <c r="C22" s="314"/>
      <c r="D22" s="136" t="s">
        <v>89</v>
      </c>
      <c r="E22" s="137">
        <f t="shared" ref="E22:G22" si="1">SUM(E23:E29)</f>
        <v>16623.539999999997</v>
      </c>
      <c r="F22" s="137">
        <v>0</v>
      </c>
      <c r="G22" s="137">
        <f t="shared" si="1"/>
        <v>16008.5</v>
      </c>
      <c r="H22" s="137">
        <f t="shared" ref="H22" si="2">SUM(H23:H29)</f>
        <v>16008.5</v>
      </c>
      <c r="I22" s="137"/>
      <c r="J22" s="137"/>
      <c r="M22"/>
      <c r="N22"/>
    </row>
    <row r="23" spans="1:14" x14ac:dyDescent="0.25">
      <c r="A23" s="315">
        <v>3231</v>
      </c>
      <c r="B23" s="316"/>
      <c r="C23" s="317"/>
      <c r="D23" s="141" t="s">
        <v>126</v>
      </c>
      <c r="E23" s="142">
        <v>2282.0700000000002</v>
      </c>
      <c r="F23" s="143">
        <v>0</v>
      </c>
      <c r="G23" s="143">
        <v>1900</v>
      </c>
      <c r="H23" s="143">
        <v>1900</v>
      </c>
      <c r="I23" s="143"/>
      <c r="J23" s="143"/>
    </row>
    <row r="24" spans="1:14" x14ac:dyDescent="0.25">
      <c r="A24" s="315">
        <v>3234</v>
      </c>
      <c r="B24" s="316"/>
      <c r="C24" s="317"/>
      <c r="D24" s="141" t="s">
        <v>103</v>
      </c>
      <c r="E24" s="142">
        <v>3392.46</v>
      </c>
      <c r="F24" s="143">
        <v>0</v>
      </c>
      <c r="G24" s="143">
        <v>3000</v>
      </c>
      <c r="H24" s="143">
        <v>3000</v>
      </c>
      <c r="I24" s="143"/>
      <c r="J24" s="143"/>
    </row>
    <row r="25" spans="1:14" x14ac:dyDescent="0.25">
      <c r="A25" s="138">
        <v>3235</v>
      </c>
      <c r="B25" s="139"/>
      <c r="C25" s="140"/>
      <c r="D25" s="141" t="s">
        <v>189</v>
      </c>
      <c r="E25" s="142">
        <v>3467.64</v>
      </c>
      <c r="F25" s="143">
        <v>0</v>
      </c>
      <c r="G25" s="143">
        <v>3000</v>
      </c>
      <c r="H25" s="143">
        <v>3000</v>
      </c>
      <c r="I25" s="143"/>
      <c r="J25" s="143"/>
    </row>
    <row r="26" spans="1:14" x14ac:dyDescent="0.25">
      <c r="A26" s="315">
        <v>3236</v>
      </c>
      <c r="B26" s="316"/>
      <c r="C26" s="317"/>
      <c r="D26" s="141" t="s">
        <v>104</v>
      </c>
      <c r="E26" s="142">
        <v>2289.4699999999998</v>
      </c>
      <c r="F26" s="143">
        <v>0</v>
      </c>
      <c r="G26" s="143">
        <v>3344</v>
      </c>
      <c r="H26" s="143">
        <v>3344</v>
      </c>
      <c r="I26" s="143"/>
      <c r="J26" s="143"/>
      <c r="M26" s="42"/>
      <c r="N26" s="42"/>
    </row>
    <row r="27" spans="1:14" x14ac:dyDescent="0.25">
      <c r="A27" s="315">
        <v>3237</v>
      </c>
      <c r="B27" s="316"/>
      <c r="C27" s="317"/>
      <c r="D27" s="141" t="s">
        <v>90</v>
      </c>
      <c r="E27" s="142">
        <v>0</v>
      </c>
      <c r="F27" s="143">
        <v>0</v>
      </c>
      <c r="G27" s="143">
        <v>0</v>
      </c>
      <c r="H27" s="143">
        <v>0</v>
      </c>
      <c r="I27" s="143"/>
      <c r="J27" s="143"/>
      <c r="M27" s="42"/>
      <c r="N27" s="42"/>
    </row>
    <row r="28" spans="1:14" x14ac:dyDescent="0.25">
      <c r="A28" s="315">
        <v>3238</v>
      </c>
      <c r="B28" s="316"/>
      <c r="C28" s="317"/>
      <c r="D28" s="141" t="s">
        <v>106</v>
      </c>
      <c r="E28" s="142">
        <v>2081.37</v>
      </c>
      <c r="F28" s="143">
        <v>0</v>
      </c>
      <c r="G28" s="143">
        <v>2864.5</v>
      </c>
      <c r="H28" s="143">
        <v>2864.5</v>
      </c>
      <c r="I28" s="143"/>
      <c r="J28" s="143"/>
    </row>
    <row r="29" spans="1:14" x14ac:dyDescent="0.25">
      <c r="A29" s="315">
        <v>3239</v>
      </c>
      <c r="B29" s="316"/>
      <c r="C29" s="317"/>
      <c r="D29" s="141" t="s">
        <v>107</v>
      </c>
      <c r="E29" s="142">
        <v>3110.53</v>
      </c>
      <c r="F29" s="143">
        <v>0</v>
      </c>
      <c r="G29" s="143">
        <v>1900</v>
      </c>
      <c r="H29" s="143">
        <v>1900</v>
      </c>
      <c r="I29" s="143"/>
      <c r="J29" s="143"/>
      <c r="M29" s="117"/>
      <c r="N29" s="42"/>
    </row>
    <row r="30" spans="1:14" s="42" customFormat="1" ht="22.5" x14ac:dyDescent="0.25">
      <c r="A30" s="312">
        <v>329</v>
      </c>
      <c r="B30" s="313"/>
      <c r="C30" s="314"/>
      <c r="D30" s="136" t="s">
        <v>79</v>
      </c>
      <c r="E30" s="137">
        <f t="shared" ref="E30:G30" si="3">SUM(E31:E35)</f>
        <v>238.9</v>
      </c>
      <c r="F30" s="137">
        <v>0</v>
      </c>
      <c r="G30" s="137">
        <f t="shared" si="3"/>
        <v>200</v>
      </c>
      <c r="H30" s="137">
        <f t="shared" ref="H30" si="4">SUM(H31:H35)</f>
        <v>200</v>
      </c>
      <c r="I30" s="137"/>
      <c r="J30" s="137"/>
    </row>
    <row r="31" spans="1:14" x14ac:dyDescent="0.25">
      <c r="A31" s="315">
        <v>3292</v>
      </c>
      <c r="B31" s="316"/>
      <c r="C31" s="317"/>
      <c r="D31" s="141" t="s">
        <v>127</v>
      </c>
      <c r="E31" s="142">
        <v>0</v>
      </c>
      <c r="F31" s="143">
        <v>0</v>
      </c>
      <c r="G31" s="143">
        <v>0</v>
      </c>
      <c r="H31" s="143">
        <v>0</v>
      </c>
      <c r="I31" s="143"/>
      <c r="J31" s="143"/>
    </row>
    <row r="32" spans="1:14" x14ac:dyDescent="0.25">
      <c r="A32" s="315">
        <v>3293</v>
      </c>
      <c r="B32" s="316"/>
      <c r="C32" s="317"/>
      <c r="D32" s="141" t="s">
        <v>116</v>
      </c>
      <c r="E32" s="142">
        <v>0</v>
      </c>
      <c r="F32" s="143">
        <v>0</v>
      </c>
      <c r="G32" s="143">
        <v>0</v>
      </c>
      <c r="H32" s="143">
        <v>0</v>
      </c>
      <c r="I32" s="143"/>
      <c r="J32" s="143"/>
      <c r="M32" s="42"/>
      <c r="N32" s="42"/>
    </row>
    <row r="33" spans="1:14" x14ac:dyDescent="0.25">
      <c r="A33" s="315">
        <v>3294</v>
      </c>
      <c r="B33" s="316"/>
      <c r="C33" s="317"/>
      <c r="D33" s="141" t="s">
        <v>108</v>
      </c>
      <c r="E33" s="142">
        <v>238.9</v>
      </c>
      <c r="F33" s="143">
        <v>0</v>
      </c>
      <c r="G33" s="143">
        <v>200</v>
      </c>
      <c r="H33" s="143">
        <v>200</v>
      </c>
      <c r="I33" s="143"/>
      <c r="J33" s="143"/>
      <c r="M33" s="42"/>
      <c r="N33" s="42"/>
    </row>
    <row r="34" spans="1:14" x14ac:dyDescent="0.25">
      <c r="A34" s="315">
        <v>3295</v>
      </c>
      <c r="B34" s="316"/>
      <c r="C34" s="317"/>
      <c r="D34" s="141" t="s">
        <v>78</v>
      </c>
      <c r="E34" s="142">
        <v>0</v>
      </c>
      <c r="F34" s="143">
        <v>0</v>
      </c>
      <c r="G34" s="143">
        <v>0</v>
      </c>
      <c r="H34" s="143">
        <v>0</v>
      </c>
      <c r="I34" s="143"/>
      <c r="J34" s="143"/>
      <c r="M34" s="42"/>
      <c r="N34" s="42"/>
    </row>
    <row r="35" spans="1:14" x14ac:dyDescent="0.25">
      <c r="A35" s="315">
        <v>3299</v>
      </c>
      <c r="B35" s="316"/>
      <c r="C35" s="317"/>
      <c r="D35" s="141" t="s">
        <v>79</v>
      </c>
      <c r="E35" s="142">
        <v>0</v>
      </c>
      <c r="F35" s="143">
        <v>0</v>
      </c>
      <c r="G35" s="143">
        <v>0</v>
      </c>
      <c r="H35" s="143">
        <v>0</v>
      </c>
      <c r="I35" s="143"/>
      <c r="J35" s="143"/>
      <c r="M35" s="42"/>
      <c r="N35" s="42"/>
    </row>
    <row r="36" spans="1:14" s="42" customFormat="1" x14ac:dyDescent="0.25">
      <c r="A36" s="312">
        <v>34</v>
      </c>
      <c r="B36" s="313"/>
      <c r="C36" s="314"/>
      <c r="D36" s="136" t="s">
        <v>81</v>
      </c>
      <c r="E36" s="137">
        <f t="shared" ref="E36:H36" si="5">SUM(E37)</f>
        <v>663.61</v>
      </c>
      <c r="F36" s="137">
        <v>600</v>
      </c>
      <c r="G36" s="137">
        <f t="shared" si="5"/>
        <v>600</v>
      </c>
      <c r="H36" s="137">
        <f t="shared" si="5"/>
        <v>600</v>
      </c>
      <c r="I36" s="137"/>
      <c r="J36" s="137"/>
    </row>
    <row r="37" spans="1:14" s="42" customFormat="1" x14ac:dyDescent="0.25">
      <c r="A37" s="312">
        <v>343</v>
      </c>
      <c r="B37" s="313"/>
      <c r="C37" s="314"/>
      <c r="D37" s="136" t="s">
        <v>82</v>
      </c>
      <c r="E37" s="137">
        <f t="shared" ref="E37:H37" si="6">E38</f>
        <v>663.61</v>
      </c>
      <c r="F37" s="137">
        <v>0</v>
      </c>
      <c r="G37" s="137">
        <f t="shared" si="6"/>
        <v>600</v>
      </c>
      <c r="H37" s="137">
        <f t="shared" si="6"/>
        <v>600</v>
      </c>
      <c r="I37" s="137"/>
      <c r="J37" s="137"/>
      <c r="M37"/>
      <c r="N37"/>
    </row>
    <row r="38" spans="1:14" ht="20.25" customHeight="1" x14ac:dyDescent="0.25">
      <c r="A38" s="315">
        <v>3431</v>
      </c>
      <c r="B38" s="316"/>
      <c r="C38" s="317"/>
      <c r="D38" s="141" t="s">
        <v>109</v>
      </c>
      <c r="E38" s="142">
        <v>663.61</v>
      </c>
      <c r="F38" s="143">
        <v>0</v>
      </c>
      <c r="G38" s="143">
        <v>600</v>
      </c>
      <c r="H38" s="143">
        <v>600</v>
      </c>
      <c r="I38" s="143"/>
      <c r="J38" s="143"/>
      <c r="M38" s="42"/>
      <c r="N38" s="42"/>
    </row>
    <row r="39" spans="1:14" s="42" customFormat="1" ht="24" customHeight="1" x14ac:dyDescent="0.25">
      <c r="A39" s="312">
        <v>37</v>
      </c>
      <c r="B39" s="313"/>
      <c r="C39" s="314"/>
      <c r="D39" s="136" t="s">
        <v>128</v>
      </c>
      <c r="E39" s="137">
        <f t="shared" ref="E39:H40" si="7">E40</f>
        <v>0</v>
      </c>
      <c r="F39" s="137">
        <f t="shared" si="7"/>
        <v>0</v>
      </c>
      <c r="G39" s="137">
        <f t="shared" si="7"/>
        <v>0</v>
      </c>
      <c r="H39" s="137">
        <f t="shared" si="7"/>
        <v>0</v>
      </c>
      <c r="I39" s="137"/>
      <c r="J39" s="137"/>
      <c r="L39" s="117"/>
      <c r="M39"/>
      <c r="N39"/>
    </row>
    <row r="40" spans="1:14" s="42" customFormat="1" ht="21" customHeight="1" x14ac:dyDescent="0.25">
      <c r="A40" s="312">
        <v>372</v>
      </c>
      <c r="B40" s="313"/>
      <c r="C40" s="314"/>
      <c r="D40" s="136" t="s">
        <v>96</v>
      </c>
      <c r="E40" s="137">
        <f t="shared" si="7"/>
        <v>0</v>
      </c>
      <c r="F40" s="137">
        <f t="shared" si="7"/>
        <v>0</v>
      </c>
      <c r="G40" s="137">
        <f t="shared" si="7"/>
        <v>0</v>
      </c>
      <c r="H40" s="137">
        <f t="shared" si="7"/>
        <v>0</v>
      </c>
      <c r="I40" s="137"/>
      <c r="J40" s="137"/>
      <c r="M40"/>
      <c r="N40"/>
    </row>
    <row r="41" spans="1:14" ht="18.75" customHeight="1" x14ac:dyDescent="0.25">
      <c r="A41" s="315">
        <v>3722</v>
      </c>
      <c r="B41" s="316"/>
      <c r="C41" s="317"/>
      <c r="D41" s="141" t="s">
        <v>98</v>
      </c>
      <c r="E41" s="142">
        <v>0</v>
      </c>
      <c r="F41" s="143">
        <v>0</v>
      </c>
      <c r="G41" s="143">
        <v>0</v>
      </c>
      <c r="H41" s="143">
        <v>0</v>
      </c>
      <c r="I41" s="143"/>
      <c r="J41" s="143"/>
      <c r="M41" s="42"/>
      <c r="N41" s="42"/>
    </row>
    <row r="42" spans="1:14" s="42" customFormat="1" ht="22.5" x14ac:dyDescent="0.25">
      <c r="A42" s="324" t="s">
        <v>129</v>
      </c>
      <c r="B42" s="325"/>
      <c r="C42" s="326"/>
      <c r="D42" s="127" t="s">
        <v>130</v>
      </c>
      <c r="E42" s="131">
        <f t="shared" ref="E42:J44" si="8">E43</f>
        <v>8929.9500000000007</v>
      </c>
      <c r="F42" s="131">
        <f t="shared" si="8"/>
        <v>9206</v>
      </c>
      <c r="G42" s="131">
        <f t="shared" si="8"/>
        <v>9206</v>
      </c>
      <c r="H42" s="131">
        <f t="shared" si="8"/>
        <v>9206</v>
      </c>
      <c r="I42" s="131">
        <f t="shared" si="8"/>
        <v>103</v>
      </c>
      <c r="J42" s="131">
        <f t="shared" si="8"/>
        <v>100</v>
      </c>
    </row>
    <row r="43" spans="1:14" s="42" customFormat="1" ht="25.5" customHeight="1" x14ac:dyDescent="0.25">
      <c r="A43" s="306" t="s">
        <v>186</v>
      </c>
      <c r="B43" s="307"/>
      <c r="C43" s="308"/>
      <c r="D43" s="134" t="s">
        <v>190</v>
      </c>
      <c r="E43" s="135">
        <f t="shared" si="8"/>
        <v>8929.9500000000007</v>
      </c>
      <c r="F43" s="135">
        <f t="shared" si="8"/>
        <v>9206</v>
      </c>
      <c r="G43" s="135">
        <f t="shared" si="8"/>
        <v>9206</v>
      </c>
      <c r="H43" s="135">
        <f t="shared" si="8"/>
        <v>9206</v>
      </c>
      <c r="I43" s="135">
        <v>103</v>
      </c>
      <c r="J43" s="135">
        <v>100</v>
      </c>
    </row>
    <row r="44" spans="1:14" s="42" customFormat="1" x14ac:dyDescent="0.25">
      <c r="A44" s="309">
        <v>3</v>
      </c>
      <c r="B44" s="310"/>
      <c r="C44" s="311"/>
      <c r="D44" s="136" t="s">
        <v>21</v>
      </c>
      <c r="E44" s="137">
        <f t="shared" si="8"/>
        <v>8929.9500000000007</v>
      </c>
      <c r="F44" s="137">
        <f t="shared" si="8"/>
        <v>9206</v>
      </c>
      <c r="G44" s="137">
        <f t="shared" si="8"/>
        <v>9206</v>
      </c>
      <c r="H44" s="137">
        <f t="shared" si="8"/>
        <v>9206</v>
      </c>
      <c r="I44" s="137"/>
      <c r="J44" s="137"/>
    </row>
    <row r="45" spans="1:14" s="42" customFormat="1" x14ac:dyDescent="0.25">
      <c r="A45" s="312">
        <v>32</v>
      </c>
      <c r="B45" s="313"/>
      <c r="C45" s="314"/>
      <c r="D45" s="136" t="s">
        <v>34</v>
      </c>
      <c r="E45" s="137">
        <f t="shared" ref="E45:G45" si="9">E46+E48</f>
        <v>8929.9500000000007</v>
      </c>
      <c r="F45" s="137">
        <v>9206</v>
      </c>
      <c r="G45" s="137">
        <f t="shared" si="9"/>
        <v>9206</v>
      </c>
      <c r="H45" s="137">
        <f t="shared" ref="H45" si="10">H46+H48</f>
        <v>9206</v>
      </c>
      <c r="I45" s="137"/>
      <c r="J45" s="137"/>
    </row>
    <row r="46" spans="1:14" s="42" customFormat="1" x14ac:dyDescent="0.25">
      <c r="A46" s="312">
        <v>322</v>
      </c>
      <c r="B46" s="313"/>
      <c r="C46" s="314"/>
      <c r="D46" s="136" t="s">
        <v>76</v>
      </c>
      <c r="E46" s="137">
        <f t="shared" ref="E46:H46" si="11">E47</f>
        <v>1364.75</v>
      </c>
      <c r="F46" s="137">
        <f t="shared" si="11"/>
        <v>0</v>
      </c>
      <c r="G46" s="137">
        <f t="shared" si="11"/>
        <v>2706</v>
      </c>
      <c r="H46" s="137">
        <f t="shared" si="11"/>
        <v>2706</v>
      </c>
      <c r="I46" s="137"/>
      <c r="J46" s="137"/>
      <c r="M46"/>
      <c r="N46"/>
    </row>
    <row r="47" spans="1:14" ht="22.5" x14ac:dyDescent="0.25">
      <c r="A47" s="315">
        <v>3224</v>
      </c>
      <c r="B47" s="316"/>
      <c r="C47" s="317"/>
      <c r="D47" s="141" t="s">
        <v>131</v>
      </c>
      <c r="E47" s="142">
        <v>1364.75</v>
      </c>
      <c r="F47" s="143">
        <v>0</v>
      </c>
      <c r="G47" s="143">
        <v>2706</v>
      </c>
      <c r="H47" s="143">
        <v>2706</v>
      </c>
      <c r="I47" s="143"/>
      <c r="J47" s="143"/>
      <c r="M47" s="42"/>
      <c r="N47" s="42"/>
    </row>
    <row r="48" spans="1:14" s="42" customFormat="1" x14ac:dyDescent="0.25">
      <c r="A48" s="312">
        <v>323</v>
      </c>
      <c r="B48" s="313"/>
      <c r="C48" s="314"/>
      <c r="D48" s="136" t="s">
        <v>89</v>
      </c>
      <c r="E48" s="137">
        <f t="shared" ref="E48:G48" si="12">E49+E50</f>
        <v>7565.2</v>
      </c>
      <c r="F48" s="137">
        <v>0</v>
      </c>
      <c r="G48" s="137">
        <f t="shared" si="12"/>
        <v>6500</v>
      </c>
      <c r="H48" s="137">
        <f t="shared" ref="H48" si="13">H49+H50</f>
        <v>6500</v>
      </c>
      <c r="I48" s="137"/>
      <c r="J48" s="137"/>
    </row>
    <row r="49" spans="1:14" ht="22.5" x14ac:dyDescent="0.25">
      <c r="A49" s="315">
        <v>3232</v>
      </c>
      <c r="B49" s="316"/>
      <c r="C49" s="317"/>
      <c r="D49" s="141" t="s">
        <v>132</v>
      </c>
      <c r="E49" s="142">
        <v>7565.2</v>
      </c>
      <c r="F49" s="143">
        <v>0</v>
      </c>
      <c r="G49" s="143">
        <v>6500</v>
      </c>
      <c r="H49" s="143">
        <v>6500</v>
      </c>
      <c r="I49" s="143"/>
      <c r="J49" s="143"/>
      <c r="M49" s="42"/>
      <c r="N49" s="42"/>
    </row>
    <row r="50" spans="1:14" x14ac:dyDescent="0.25">
      <c r="A50" s="315">
        <v>3237</v>
      </c>
      <c r="B50" s="316"/>
      <c r="C50" s="317"/>
      <c r="D50" s="141" t="s">
        <v>90</v>
      </c>
      <c r="E50" s="142"/>
      <c r="F50" s="143">
        <v>0</v>
      </c>
      <c r="G50" s="143">
        <v>0</v>
      </c>
      <c r="H50" s="143">
        <v>0</v>
      </c>
      <c r="I50" s="143"/>
      <c r="J50" s="143"/>
      <c r="M50" s="42"/>
      <c r="N50" s="42"/>
    </row>
    <row r="51" spans="1:14" s="42" customFormat="1" x14ac:dyDescent="0.25">
      <c r="A51" s="324" t="s">
        <v>133</v>
      </c>
      <c r="B51" s="325"/>
      <c r="C51" s="326"/>
      <c r="D51" s="127" t="s">
        <v>134</v>
      </c>
      <c r="E51" s="131">
        <f t="shared" ref="E51:J55" si="14">E52</f>
        <v>1992.74</v>
      </c>
      <c r="F51" s="131">
        <f t="shared" si="14"/>
        <v>0</v>
      </c>
      <c r="G51" s="131">
        <f t="shared" si="14"/>
        <v>9854</v>
      </c>
      <c r="H51" s="131">
        <f t="shared" si="14"/>
        <v>9854</v>
      </c>
      <c r="I51" s="131">
        <v>490</v>
      </c>
      <c r="J51" s="131">
        <f t="shared" si="14"/>
        <v>100</v>
      </c>
    </row>
    <row r="52" spans="1:14" s="42" customFormat="1" x14ac:dyDescent="0.25">
      <c r="A52" s="306" t="s">
        <v>120</v>
      </c>
      <c r="B52" s="307"/>
      <c r="C52" s="308"/>
      <c r="D52" s="134" t="s">
        <v>121</v>
      </c>
      <c r="E52" s="135">
        <f t="shared" si="14"/>
        <v>1992.74</v>
      </c>
      <c r="F52" s="135">
        <f t="shared" si="14"/>
        <v>0</v>
      </c>
      <c r="G52" s="135">
        <f t="shared" si="14"/>
        <v>9854</v>
      </c>
      <c r="H52" s="135">
        <f t="shared" si="14"/>
        <v>9854</v>
      </c>
      <c r="I52" s="135">
        <v>490</v>
      </c>
      <c r="J52" s="135">
        <v>100</v>
      </c>
    </row>
    <row r="53" spans="1:14" s="42" customFormat="1" x14ac:dyDescent="0.25">
      <c r="A53" s="309">
        <v>3</v>
      </c>
      <c r="B53" s="310"/>
      <c r="C53" s="311"/>
      <c r="D53" s="136" t="s">
        <v>21</v>
      </c>
      <c r="E53" s="137">
        <f t="shared" si="14"/>
        <v>1992.74</v>
      </c>
      <c r="F53" s="137">
        <f t="shared" si="14"/>
        <v>0</v>
      </c>
      <c r="G53" s="137">
        <f t="shared" si="14"/>
        <v>9854</v>
      </c>
      <c r="H53" s="137">
        <f t="shared" si="14"/>
        <v>9854</v>
      </c>
      <c r="I53" s="137"/>
      <c r="J53" s="137"/>
      <c r="M53"/>
      <c r="N53"/>
    </row>
    <row r="54" spans="1:14" s="42" customFormat="1" x14ac:dyDescent="0.25">
      <c r="A54" s="312">
        <v>32</v>
      </c>
      <c r="B54" s="313"/>
      <c r="C54" s="314"/>
      <c r="D54" s="136" t="s">
        <v>34</v>
      </c>
      <c r="E54" s="137">
        <f t="shared" si="14"/>
        <v>1992.74</v>
      </c>
      <c r="F54" s="137">
        <f t="shared" si="14"/>
        <v>0</v>
      </c>
      <c r="G54" s="137">
        <f t="shared" si="14"/>
        <v>9854</v>
      </c>
      <c r="H54" s="137">
        <f t="shared" si="14"/>
        <v>9854</v>
      </c>
      <c r="I54" s="137"/>
      <c r="J54" s="137"/>
    </row>
    <row r="55" spans="1:14" s="42" customFormat="1" x14ac:dyDescent="0.25">
      <c r="A55" s="312">
        <v>322</v>
      </c>
      <c r="B55" s="313"/>
      <c r="C55" s="314"/>
      <c r="D55" s="136" t="s">
        <v>76</v>
      </c>
      <c r="E55" s="137">
        <f t="shared" si="14"/>
        <v>1992.74</v>
      </c>
      <c r="F55" s="137">
        <f t="shared" si="14"/>
        <v>0</v>
      </c>
      <c r="G55" s="137">
        <f t="shared" si="14"/>
        <v>9854</v>
      </c>
      <c r="H55" s="137">
        <f t="shared" si="14"/>
        <v>9854</v>
      </c>
      <c r="I55" s="137"/>
      <c r="J55" s="137"/>
      <c r="M55"/>
      <c r="N55"/>
    </row>
    <row r="56" spans="1:14" x14ac:dyDescent="0.25">
      <c r="A56" s="315">
        <v>3223</v>
      </c>
      <c r="B56" s="316"/>
      <c r="C56" s="317"/>
      <c r="D56" s="141" t="s">
        <v>99</v>
      </c>
      <c r="E56" s="142">
        <v>1992.74</v>
      </c>
      <c r="F56" s="143">
        <v>0</v>
      </c>
      <c r="G56" s="143">
        <v>9854</v>
      </c>
      <c r="H56" s="143">
        <v>9854</v>
      </c>
      <c r="I56" s="144"/>
      <c r="J56" s="144"/>
      <c r="M56" s="118"/>
      <c r="N56" s="118"/>
    </row>
    <row r="57" spans="1:14" s="42" customFormat="1" x14ac:dyDescent="0.25">
      <c r="A57" s="324" t="s">
        <v>118</v>
      </c>
      <c r="B57" s="325"/>
      <c r="C57" s="326"/>
      <c r="D57" s="127" t="s">
        <v>135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</row>
    <row r="58" spans="1:14" s="42" customFormat="1" x14ac:dyDescent="0.25">
      <c r="A58" s="318" t="s">
        <v>119</v>
      </c>
      <c r="B58" s="319"/>
      <c r="C58" s="320"/>
      <c r="D58" s="145" t="s">
        <v>136</v>
      </c>
      <c r="E58" s="146">
        <f t="shared" ref="E58:J62" si="15">E59</f>
        <v>0</v>
      </c>
      <c r="F58" s="146">
        <f t="shared" si="15"/>
        <v>0</v>
      </c>
      <c r="G58" s="146">
        <f t="shared" si="15"/>
        <v>0</v>
      </c>
      <c r="H58" s="146">
        <f t="shared" si="15"/>
        <v>0</v>
      </c>
      <c r="I58" s="146">
        <f t="shared" si="15"/>
        <v>0</v>
      </c>
      <c r="J58" s="146">
        <f t="shared" si="15"/>
        <v>0</v>
      </c>
      <c r="M58"/>
      <c r="N58"/>
    </row>
    <row r="59" spans="1:14" s="42" customFormat="1" x14ac:dyDescent="0.25">
      <c r="A59" s="306" t="s">
        <v>120</v>
      </c>
      <c r="B59" s="307"/>
      <c r="C59" s="308"/>
      <c r="D59" s="134" t="s">
        <v>121</v>
      </c>
      <c r="E59" s="135">
        <f t="shared" si="15"/>
        <v>0</v>
      </c>
      <c r="F59" s="135">
        <f t="shared" si="15"/>
        <v>0</v>
      </c>
      <c r="G59" s="135">
        <f t="shared" si="15"/>
        <v>0</v>
      </c>
      <c r="H59" s="135">
        <f t="shared" si="15"/>
        <v>0</v>
      </c>
      <c r="I59" s="135">
        <f t="shared" si="15"/>
        <v>0</v>
      </c>
      <c r="J59" s="135">
        <f t="shared" si="15"/>
        <v>0</v>
      </c>
      <c r="M59"/>
      <c r="N59"/>
    </row>
    <row r="60" spans="1:14" s="42" customFormat="1" x14ac:dyDescent="0.25">
      <c r="A60" s="309">
        <v>3</v>
      </c>
      <c r="B60" s="310"/>
      <c r="C60" s="311"/>
      <c r="D60" s="136" t="s">
        <v>21</v>
      </c>
      <c r="E60" s="137">
        <f t="shared" si="15"/>
        <v>0</v>
      </c>
      <c r="F60" s="137">
        <f t="shared" si="15"/>
        <v>0</v>
      </c>
      <c r="G60" s="137">
        <f t="shared" si="15"/>
        <v>0</v>
      </c>
      <c r="H60" s="137">
        <f t="shared" si="15"/>
        <v>0</v>
      </c>
      <c r="I60" s="137"/>
      <c r="J60" s="137"/>
      <c r="M60"/>
      <c r="N60"/>
    </row>
    <row r="61" spans="1:14" s="42" customFormat="1" x14ac:dyDescent="0.25">
      <c r="A61" s="312">
        <v>32</v>
      </c>
      <c r="B61" s="313"/>
      <c r="C61" s="314"/>
      <c r="D61" s="136" t="s">
        <v>34</v>
      </c>
      <c r="E61" s="137">
        <f t="shared" si="15"/>
        <v>0</v>
      </c>
      <c r="F61" s="137">
        <f t="shared" si="15"/>
        <v>0</v>
      </c>
      <c r="G61" s="137">
        <f t="shared" si="15"/>
        <v>0</v>
      </c>
      <c r="H61" s="137">
        <f t="shared" si="15"/>
        <v>0</v>
      </c>
      <c r="I61" s="137"/>
      <c r="J61" s="137"/>
      <c r="M61"/>
      <c r="N61"/>
    </row>
    <row r="62" spans="1:14" s="42" customFormat="1" x14ac:dyDescent="0.25">
      <c r="A62" s="312">
        <v>323</v>
      </c>
      <c r="B62" s="313"/>
      <c r="C62" s="314"/>
      <c r="D62" s="136" t="s">
        <v>89</v>
      </c>
      <c r="E62" s="137">
        <f t="shared" si="15"/>
        <v>0</v>
      </c>
      <c r="F62" s="137">
        <f t="shared" si="15"/>
        <v>0</v>
      </c>
      <c r="G62" s="137">
        <f t="shared" si="15"/>
        <v>0</v>
      </c>
      <c r="H62" s="137">
        <f t="shared" si="15"/>
        <v>0</v>
      </c>
      <c r="I62" s="137"/>
      <c r="J62" s="137"/>
      <c r="M62"/>
      <c r="N62"/>
    </row>
    <row r="63" spans="1:14" x14ac:dyDescent="0.25">
      <c r="A63" s="315">
        <v>3237</v>
      </c>
      <c r="B63" s="316"/>
      <c r="C63" s="317"/>
      <c r="D63" s="141" t="s">
        <v>90</v>
      </c>
      <c r="E63" s="142">
        <v>0</v>
      </c>
      <c r="F63" s="143"/>
      <c r="G63" s="143"/>
      <c r="H63" s="143"/>
      <c r="I63" s="144"/>
      <c r="J63" s="144"/>
    </row>
    <row r="64" spans="1:14" s="42" customFormat="1" x14ac:dyDescent="0.25">
      <c r="A64" s="324" t="s">
        <v>137</v>
      </c>
      <c r="B64" s="325"/>
      <c r="C64" s="326"/>
      <c r="D64" s="127" t="s">
        <v>138</v>
      </c>
      <c r="E64" s="131">
        <f t="shared" ref="E64:J66" si="16">E65</f>
        <v>331.81</v>
      </c>
      <c r="F64" s="131">
        <f t="shared" si="16"/>
        <v>666</v>
      </c>
      <c r="G64" s="131">
        <f t="shared" si="16"/>
        <v>666</v>
      </c>
      <c r="H64" s="131">
        <f t="shared" si="16"/>
        <v>666</v>
      </c>
      <c r="I64" s="131">
        <f t="shared" si="16"/>
        <v>200</v>
      </c>
      <c r="J64" s="131">
        <f t="shared" si="16"/>
        <v>100</v>
      </c>
      <c r="M64" s="117"/>
      <c r="N64" s="117"/>
    </row>
    <row r="65" spans="1:10" s="42" customFormat="1" x14ac:dyDescent="0.25">
      <c r="A65" s="306" t="s">
        <v>120</v>
      </c>
      <c r="B65" s="307"/>
      <c r="C65" s="308"/>
      <c r="D65" s="134" t="s">
        <v>121</v>
      </c>
      <c r="E65" s="135">
        <f t="shared" si="16"/>
        <v>331.81</v>
      </c>
      <c r="F65" s="135">
        <f t="shared" si="16"/>
        <v>666</v>
      </c>
      <c r="G65" s="135">
        <f t="shared" si="16"/>
        <v>666</v>
      </c>
      <c r="H65" s="135">
        <f t="shared" si="16"/>
        <v>666</v>
      </c>
      <c r="I65" s="135">
        <v>200</v>
      </c>
      <c r="J65" s="135">
        <v>100</v>
      </c>
    </row>
    <row r="66" spans="1:10" s="42" customFormat="1" x14ac:dyDescent="0.25">
      <c r="A66" s="309">
        <v>3</v>
      </c>
      <c r="B66" s="310"/>
      <c r="C66" s="311"/>
      <c r="D66" s="136" t="s">
        <v>21</v>
      </c>
      <c r="E66" s="137">
        <f t="shared" si="16"/>
        <v>331.81</v>
      </c>
      <c r="F66" s="137">
        <f t="shared" si="16"/>
        <v>666</v>
      </c>
      <c r="G66" s="137">
        <f t="shared" si="16"/>
        <v>666</v>
      </c>
      <c r="H66" s="137">
        <f t="shared" si="16"/>
        <v>666</v>
      </c>
      <c r="I66" s="137"/>
      <c r="J66" s="137"/>
    </row>
    <row r="67" spans="1:10" s="42" customFormat="1" x14ac:dyDescent="0.25">
      <c r="A67" s="312">
        <v>32</v>
      </c>
      <c r="B67" s="313"/>
      <c r="C67" s="314"/>
      <c r="D67" s="136" t="s">
        <v>34</v>
      </c>
      <c r="E67" s="137">
        <f t="shared" ref="E67" si="17">E68+E71+E73</f>
        <v>331.81</v>
      </c>
      <c r="F67" s="137">
        <v>666</v>
      </c>
      <c r="G67" s="137">
        <v>666</v>
      </c>
      <c r="H67" s="137">
        <v>666</v>
      </c>
      <c r="I67" s="137"/>
      <c r="J67" s="137"/>
    </row>
    <row r="68" spans="1:10" s="42" customFormat="1" x14ac:dyDescent="0.25">
      <c r="A68" s="312">
        <v>321</v>
      </c>
      <c r="B68" s="313"/>
      <c r="C68" s="314"/>
      <c r="D68" s="136" t="s">
        <v>74</v>
      </c>
      <c r="E68" s="137">
        <f t="shared" ref="E68:G68" si="18">E69+E70</f>
        <v>0</v>
      </c>
      <c r="F68" s="137">
        <v>0</v>
      </c>
      <c r="G68" s="137">
        <f t="shared" si="18"/>
        <v>0</v>
      </c>
      <c r="H68" s="137">
        <f t="shared" ref="H68" si="19">H69+H70</f>
        <v>0</v>
      </c>
      <c r="I68" s="137"/>
      <c r="J68" s="137"/>
    </row>
    <row r="69" spans="1:10" x14ac:dyDescent="0.25">
      <c r="A69" s="315">
        <v>3211</v>
      </c>
      <c r="B69" s="316"/>
      <c r="C69" s="317"/>
      <c r="D69" s="141" t="s">
        <v>84</v>
      </c>
      <c r="E69" s="142">
        <v>0</v>
      </c>
      <c r="F69" s="143">
        <v>0</v>
      </c>
      <c r="G69" s="143"/>
      <c r="H69" s="143"/>
      <c r="I69" s="143"/>
      <c r="J69" s="143"/>
    </row>
    <row r="70" spans="1:10" x14ac:dyDescent="0.25">
      <c r="A70" s="315">
        <v>3213</v>
      </c>
      <c r="B70" s="316"/>
      <c r="C70" s="317"/>
      <c r="D70" s="141" t="s">
        <v>122</v>
      </c>
      <c r="E70" s="142">
        <v>0</v>
      </c>
      <c r="F70" s="143"/>
      <c r="G70" s="143"/>
      <c r="H70" s="143"/>
      <c r="I70" s="143"/>
      <c r="J70" s="143"/>
    </row>
    <row r="71" spans="1:10" s="42" customFormat="1" x14ac:dyDescent="0.25">
      <c r="A71" s="312">
        <v>323</v>
      </c>
      <c r="B71" s="313"/>
      <c r="C71" s="314"/>
      <c r="D71" s="136" t="s">
        <v>89</v>
      </c>
      <c r="E71" s="137">
        <v>0</v>
      </c>
      <c r="F71" s="137">
        <f t="shared" ref="F71:H71" si="20">F72</f>
        <v>0</v>
      </c>
      <c r="G71" s="137">
        <f t="shared" si="20"/>
        <v>0</v>
      </c>
      <c r="H71" s="137">
        <f t="shared" si="20"/>
        <v>0</v>
      </c>
      <c r="I71" s="137"/>
      <c r="J71" s="137"/>
    </row>
    <row r="72" spans="1:10" x14ac:dyDescent="0.25">
      <c r="A72" s="315">
        <v>3237</v>
      </c>
      <c r="B72" s="316"/>
      <c r="C72" s="317"/>
      <c r="D72" s="141" t="s">
        <v>90</v>
      </c>
      <c r="E72" s="142">
        <v>0</v>
      </c>
      <c r="F72" s="143">
        <v>0</v>
      </c>
      <c r="G72" s="143"/>
      <c r="H72" s="143"/>
      <c r="I72" s="143"/>
      <c r="J72" s="143"/>
    </row>
    <row r="73" spans="1:10" s="42" customFormat="1" ht="22.5" x14ac:dyDescent="0.25">
      <c r="A73" s="312">
        <v>329</v>
      </c>
      <c r="B73" s="313"/>
      <c r="C73" s="314"/>
      <c r="D73" s="136" t="s">
        <v>79</v>
      </c>
      <c r="E73" s="137">
        <f t="shared" ref="E73:H73" si="21">E74</f>
        <v>331.81</v>
      </c>
      <c r="F73" s="137">
        <f t="shared" si="21"/>
        <v>0</v>
      </c>
      <c r="G73" s="137">
        <f t="shared" si="21"/>
        <v>666</v>
      </c>
      <c r="H73" s="137">
        <f t="shared" si="21"/>
        <v>666</v>
      </c>
      <c r="I73" s="137"/>
      <c r="J73" s="137"/>
    </row>
    <row r="74" spans="1:10" x14ac:dyDescent="0.25">
      <c r="A74" s="315">
        <v>3299</v>
      </c>
      <c r="B74" s="316"/>
      <c r="C74" s="317"/>
      <c r="D74" s="141" t="s">
        <v>79</v>
      </c>
      <c r="E74" s="142">
        <v>331.81</v>
      </c>
      <c r="F74" s="143">
        <v>0</v>
      </c>
      <c r="G74" s="143">
        <v>666</v>
      </c>
      <c r="H74" s="143">
        <v>666</v>
      </c>
      <c r="I74" s="143"/>
      <c r="J74" s="143"/>
    </row>
    <row r="75" spans="1:10" s="42" customFormat="1" x14ac:dyDescent="0.25">
      <c r="A75" s="324" t="s">
        <v>139</v>
      </c>
      <c r="B75" s="325"/>
      <c r="C75" s="326"/>
      <c r="D75" s="127" t="s">
        <v>140</v>
      </c>
      <c r="E75" s="131">
        <f t="shared" ref="E75:J78" si="22">E76</f>
        <v>1280.3400000000001</v>
      </c>
      <c r="F75" s="131">
        <f t="shared" si="22"/>
        <v>867.15</v>
      </c>
      <c r="G75" s="131">
        <f t="shared" si="22"/>
        <v>867.15</v>
      </c>
      <c r="H75" s="131">
        <f t="shared" si="22"/>
        <v>867.15</v>
      </c>
      <c r="I75" s="131">
        <f t="shared" si="22"/>
        <v>67</v>
      </c>
      <c r="J75" s="131">
        <f t="shared" si="22"/>
        <v>100</v>
      </c>
    </row>
    <row r="76" spans="1:10" s="42" customFormat="1" x14ac:dyDescent="0.25">
      <c r="A76" s="306" t="s">
        <v>120</v>
      </c>
      <c r="B76" s="307"/>
      <c r="C76" s="308"/>
      <c r="D76" s="134" t="s">
        <v>121</v>
      </c>
      <c r="E76" s="135">
        <f t="shared" si="22"/>
        <v>1280.3400000000001</v>
      </c>
      <c r="F76" s="135">
        <f t="shared" si="22"/>
        <v>867.15</v>
      </c>
      <c r="G76" s="135">
        <f t="shared" si="22"/>
        <v>867.15</v>
      </c>
      <c r="H76" s="135">
        <f t="shared" si="22"/>
        <v>867.15</v>
      </c>
      <c r="I76" s="135">
        <v>67</v>
      </c>
      <c r="J76" s="135">
        <v>100</v>
      </c>
    </row>
    <row r="77" spans="1:10" s="42" customFormat="1" x14ac:dyDescent="0.25">
      <c r="A77" s="309">
        <v>3</v>
      </c>
      <c r="B77" s="310"/>
      <c r="C77" s="311"/>
      <c r="D77" s="136" t="s">
        <v>21</v>
      </c>
      <c r="E77" s="137">
        <f>E78</f>
        <v>1280.3400000000001</v>
      </c>
      <c r="F77" s="137">
        <f t="shared" si="22"/>
        <v>867.15</v>
      </c>
      <c r="G77" s="137">
        <f t="shared" si="22"/>
        <v>867.15</v>
      </c>
      <c r="H77" s="137">
        <f t="shared" si="22"/>
        <v>867.15</v>
      </c>
      <c r="I77" s="137"/>
      <c r="J77" s="137"/>
    </row>
    <row r="78" spans="1:10" s="42" customFormat="1" x14ac:dyDescent="0.25">
      <c r="A78" s="312">
        <v>32</v>
      </c>
      <c r="B78" s="313"/>
      <c r="C78" s="314"/>
      <c r="D78" s="136" t="s">
        <v>34</v>
      </c>
      <c r="E78" s="137">
        <f t="shared" si="22"/>
        <v>1280.3400000000001</v>
      </c>
      <c r="F78" s="137">
        <v>867.15</v>
      </c>
      <c r="G78" s="137">
        <f t="shared" si="22"/>
        <v>867.15</v>
      </c>
      <c r="H78" s="137">
        <f t="shared" si="22"/>
        <v>867.15</v>
      </c>
      <c r="I78" s="137"/>
      <c r="J78" s="137"/>
    </row>
    <row r="79" spans="1:10" s="42" customFormat="1" ht="22.5" x14ac:dyDescent="0.25">
      <c r="A79" s="312">
        <v>329</v>
      </c>
      <c r="B79" s="313"/>
      <c r="C79" s="314"/>
      <c r="D79" s="136" t="s">
        <v>79</v>
      </c>
      <c r="E79" s="137">
        <f t="shared" ref="E79:H79" si="23">SUM(E80:E81)</f>
        <v>1280.3400000000001</v>
      </c>
      <c r="F79" s="137">
        <f t="shared" si="23"/>
        <v>0</v>
      </c>
      <c r="G79" s="137">
        <f t="shared" si="23"/>
        <v>867.15</v>
      </c>
      <c r="H79" s="137">
        <f t="shared" si="23"/>
        <v>867.15</v>
      </c>
      <c r="I79" s="137"/>
      <c r="J79" s="137"/>
    </row>
    <row r="80" spans="1:10" ht="22.5" x14ac:dyDescent="0.25">
      <c r="A80" s="315">
        <v>3291</v>
      </c>
      <c r="B80" s="316"/>
      <c r="C80" s="317"/>
      <c r="D80" s="141" t="s">
        <v>141</v>
      </c>
      <c r="E80" s="142">
        <v>1160.8900000000001</v>
      </c>
      <c r="F80" s="143">
        <v>0</v>
      </c>
      <c r="G80" s="143">
        <v>324.13</v>
      </c>
      <c r="H80" s="143">
        <v>324.13</v>
      </c>
      <c r="I80" s="143"/>
      <c r="J80" s="143"/>
    </row>
    <row r="81" spans="1:10" x14ac:dyDescent="0.25">
      <c r="A81" s="315">
        <v>3299</v>
      </c>
      <c r="B81" s="316"/>
      <c r="C81" s="317"/>
      <c r="D81" s="141" t="s">
        <v>79</v>
      </c>
      <c r="E81" s="142">
        <v>119.45</v>
      </c>
      <c r="F81" s="143">
        <v>0</v>
      </c>
      <c r="G81" s="143">
        <v>543.02</v>
      </c>
      <c r="H81" s="143">
        <v>543.02</v>
      </c>
      <c r="I81" s="143"/>
      <c r="J81" s="143"/>
    </row>
    <row r="82" spans="1:10" x14ac:dyDescent="0.25">
      <c r="A82" s="324" t="s">
        <v>304</v>
      </c>
      <c r="B82" s="325"/>
      <c r="C82" s="326"/>
      <c r="D82" s="251" t="s">
        <v>305</v>
      </c>
      <c r="E82" s="131">
        <f t="shared" ref="E82:J86" si="24">E83</f>
        <v>0</v>
      </c>
      <c r="F82" s="131">
        <f t="shared" si="24"/>
        <v>0</v>
      </c>
      <c r="G82" s="131">
        <f t="shared" si="24"/>
        <v>100</v>
      </c>
      <c r="H82" s="131">
        <f t="shared" si="24"/>
        <v>100</v>
      </c>
      <c r="I82" s="131">
        <f t="shared" si="24"/>
        <v>0</v>
      </c>
      <c r="J82" s="131">
        <f t="shared" si="24"/>
        <v>100</v>
      </c>
    </row>
    <row r="83" spans="1:10" x14ac:dyDescent="0.25">
      <c r="A83" s="306" t="s">
        <v>120</v>
      </c>
      <c r="B83" s="307"/>
      <c r="C83" s="308"/>
      <c r="D83" s="252" t="s">
        <v>121</v>
      </c>
      <c r="E83" s="135">
        <f t="shared" si="24"/>
        <v>0</v>
      </c>
      <c r="F83" s="135">
        <f t="shared" si="24"/>
        <v>0</v>
      </c>
      <c r="G83" s="135">
        <f t="shared" si="24"/>
        <v>100</v>
      </c>
      <c r="H83" s="135">
        <f t="shared" si="24"/>
        <v>100</v>
      </c>
      <c r="I83" s="135">
        <v>0</v>
      </c>
      <c r="J83" s="135">
        <v>100</v>
      </c>
    </row>
    <row r="84" spans="1:10" x14ac:dyDescent="0.25">
      <c r="A84" s="309">
        <v>3</v>
      </c>
      <c r="B84" s="310"/>
      <c r="C84" s="311"/>
      <c r="D84" s="259" t="s">
        <v>21</v>
      </c>
      <c r="E84" s="137">
        <f t="shared" si="24"/>
        <v>0</v>
      </c>
      <c r="F84" s="137">
        <f t="shared" si="24"/>
        <v>0</v>
      </c>
      <c r="G84" s="137">
        <v>100</v>
      </c>
      <c r="H84" s="137">
        <v>100</v>
      </c>
      <c r="I84" s="137"/>
      <c r="J84" s="137" t="s">
        <v>306</v>
      </c>
    </row>
    <row r="85" spans="1:10" x14ac:dyDescent="0.25">
      <c r="A85" s="312">
        <v>32</v>
      </c>
      <c r="B85" s="313"/>
      <c r="C85" s="314"/>
      <c r="D85" s="259" t="s">
        <v>34</v>
      </c>
      <c r="E85" s="137">
        <f t="shared" si="24"/>
        <v>0</v>
      </c>
      <c r="F85" s="137">
        <f t="shared" si="24"/>
        <v>0</v>
      </c>
      <c r="G85" s="137">
        <f t="shared" si="24"/>
        <v>100</v>
      </c>
      <c r="H85" s="137">
        <v>100</v>
      </c>
      <c r="I85" s="137"/>
      <c r="J85" s="137"/>
    </row>
    <row r="86" spans="1:10" x14ac:dyDescent="0.25">
      <c r="A86" s="312">
        <v>323</v>
      </c>
      <c r="B86" s="313"/>
      <c r="C86" s="314"/>
      <c r="D86" s="259" t="s">
        <v>89</v>
      </c>
      <c r="E86" s="137">
        <f t="shared" si="24"/>
        <v>0</v>
      </c>
      <c r="F86" s="137">
        <f t="shared" si="24"/>
        <v>0</v>
      </c>
      <c r="G86" s="137">
        <f t="shared" si="24"/>
        <v>100</v>
      </c>
      <c r="H86" s="137">
        <v>100</v>
      </c>
      <c r="I86" s="137"/>
      <c r="J86" s="137"/>
    </row>
    <row r="87" spans="1:10" x14ac:dyDescent="0.25">
      <c r="A87" s="315">
        <v>3237</v>
      </c>
      <c r="B87" s="316"/>
      <c r="C87" s="317"/>
      <c r="D87" s="141" t="s">
        <v>90</v>
      </c>
      <c r="E87" s="142">
        <v>0</v>
      </c>
      <c r="F87" s="143">
        <v>0</v>
      </c>
      <c r="G87" s="143">
        <v>100</v>
      </c>
      <c r="H87" s="143">
        <v>100</v>
      </c>
      <c r="I87" s="143"/>
      <c r="J87" s="143"/>
    </row>
    <row r="88" spans="1:10" s="42" customFormat="1" x14ac:dyDescent="0.25">
      <c r="A88" s="324" t="s">
        <v>142</v>
      </c>
      <c r="B88" s="325"/>
      <c r="C88" s="326"/>
      <c r="D88" s="127" t="s">
        <v>143</v>
      </c>
      <c r="E88" s="131">
        <f t="shared" ref="E88:J92" si="25">E89</f>
        <v>530.89</v>
      </c>
      <c r="F88" s="131">
        <f t="shared" si="25"/>
        <v>530.88</v>
      </c>
      <c r="G88" s="131">
        <f t="shared" si="25"/>
        <v>530.88</v>
      </c>
      <c r="H88" s="131">
        <f t="shared" si="25"/>
        <v>530.88</v>
      </c>
      <c r="I88" s="131">
        <f t="shared" si="25"/>
        <v>100</v>
      </c>
      <c r="J88" s="131">
        <f t="shared" si="25"/>
        <v>100</v>
      </c>
    </row>
    <row r="89" spans="1:10" s="42" customFormat="1" x14ac:dyDescent="0.25">
      <c r="A89" s="306" t="s">
        <v>120</v>
      </c>
      <c r="B89" s="307"/>
      <c r="C89" s="308"/>
      <c r="D89" s="134" t="s">
        <v>121</v>
      </c>
      <c r="E89" s="135">
        <f t="shared" si="25"/>
        <v>530.89</v>
      </c>
      <c r="F89" s="135">
        <f t="shared" si="25"/>
        <v>530.88</v>
      </c>
      <c r="G89" s="135">
        <f t="shared" si="25"/>
        <v>530.88</v>
      </c>
      <c r="H89" s="135">
        <f t="shared" si="25"/>
        <v>530.88</v>
      </c>
      <c r="I89" s="135">
        <v>100</v>
      </c>
      <c r="J89" s="135">
        <v>100</v>
      </c>
    </row>
    <row r="90" spans="1:10" s="42" customFormat="1" x14ac:dyDescent="0.25">
      <c r="A90" s="309">
        <v>3</v>
      </c>
      <c r="B90" s="310"/>
      <c r="C90" s="311"/>
      <c r="D90" s="136" t="s">
        <v>21</v>
      </c>
      <c r="E90" s="137">
        <f t="shared" si="25"/>
        <v>530.89</v>
      </c>
      <c r="F90" s="137">
        <f t="shared" si="25"/>
        <v>530.88</v>
      </c>
      <c r="G90" s="137">
        <v>530.88</v>
      </c>
      <c r="H90" s="137">
        <v>530.88</v>
      </c>
      <c r="I90" s="137"/>
      <c r="J90" s="137"/>
    </row>
    <row r="91" spans="1:10" s="42" customFormat="1" x14ac:dyDescent="0.25">
      <c r="A91" s="312">
        <v>32</v>
      </c>
      <c r="B91" s="313"/>
      <c r="C91" s="314"/>
      <c r="D91" s="136" t="s">
        <v>34</v>
      </c>
      <c r="E91" s="137">
        <f t="shared" si="25"/>
        <v>530.89</v>
      </c>
      <c r="F91" s="137">
        <v>530.88</v>
      </c>
      <c r="G91" s="137">
        <f t="shared" si="25"/>
        <v>530.88</v>
      </c>
      <c r="H91" s="137">
        <v>530.88</v>
      </c>
      <c r="I91" s="137"/>
      <c r="J91" s="137"/>
    </row>
    <row r="92" spans="1:10" s="42" customFormat="1" x14ac:dyDescent="0.25">
      <c r="A92" s="312">
        <v>323</v>
      </c>
      <c r="B92" s="313"/>
      <c r="C92" s="314"/>
      <c r="D92" s="136" t="s">
        <v>89</v>
      </c>
      <c r="E92" s="137">
        <f t="shared" si="25"/>
        <v>530.89</v>
      </c>
      <c r="F92" s="137">
        <v>0</v>
      </c>
      <c r="G92" s="137">
        <f t="shared" si="25"/>
        <v>530.88</v>
      </c>
      <c r="H92" s="137">
        <v>530.88</v>
      </c>
      <c r="I92" s="137"/>
      <c r="J92" s="137"/>
    </row>
    <row r="93" spans="1:10" x14ac:dyDescent="0.25">
      <c r="A93" s="315">
        <v>3237</v>
      </c>
      <c r="B93" s="316"/>
      <c r="C93" s="317"/>
      <c r="D93" s="141" t="s">
        <v>90</v>
      </c>
      <c r="E93" s="142">
        <v>530.89</v>
      </c>
      <c r="F93" s="143">
        <v>0</v>
      </c>
      <c r="G93" s="143">
        <v>530.88</v>
      </c>
      <c r="H93" s="143">
        <v>530.88</v>
      </c>
      <c r="I93" s="143"/>
      <c r="J93" s="143"/>
    </row>
    <row r="94" spans="1:10" s="42" customFormat="1" x14ac:dyDescent="0.25">
      <c r="A94" s="324" t="s">
        <v>144</v>
      </c>
      <c r="B94" s="325"/>
      <c r="C94" s="326"/>
      <c r="D94" s="127" t="s">
        <v>248</v>
      </c>
      <c r="E94" s="131">
        <f t="shared" ref="E94:J95" si="26">E95</f>
        <v>5466.59</v>
      </c>
      <c r="F94" s="131">
        <f t="shared" si="26"/>
        <v>0</v>
      </c>
      <c r="G94" s="131">
        <f t="shared" si="26"/>
        <v>0</v>
      </c>
      <c r="H94" s="131">
        <f t="shared" si="26"/>
        <v>0</v>
      </c>
      <c r="I94" s="131">
        <f t="shared" si="26"/>
        <v>0</v>
      </c>
      <c r="J94" s="131">
        <f t="shared" si="26"/>
        <v>0</v>
      </c>
    </row>
    <row r="95" spans="1:10" s="42" customFormat="1" x14ac:dyDescent="0.25">
      <c r="A95" s="306" t="s">
        <v>120</v>
      </c>
      <c r="B95" s="307"/>
      <c r="C95" s="308"/>
      <c r="D95" s="134" t="s">
        <v>121</v>
      </c>
      <c r="E95" s="135">
        <f t="shared" si="26"/>
        <v>5466.59</v>
      </c>
      <c r="F95" s="135">
        <f t="shared" si="26"/>
        <v>0</v>
      </c>
      <c r="G95" s="135">
        <f t="shared" si="26"/>
        <v>0</v>
      </c>
      <c r="H95" s="135">
        <f t="shared" si="26"/>
        <v>0</v>
      </c>
      <c r="I95" s="135">
        <f t="shared" si="26"/>
        <v>0</v>
      </c>
      <c r="J95" s="135">
        <f t="shared" si="26"/>
        <v>0</v>
      </c>
    </row>
    <row r="96" spans="1:10" s="42" customFormat="1" x14ac:dyDescent="0.25">
      <c r="A96" s="309">
        <v>3</v>
      </c>
      <c r="B96" s="310"/>
      <c r="C96" s="311"/>
      <c r="D96" s="136" t="s">
        <v>21</v>
      </c>
      <c r="E96" s="137">
        <f t="shared" ref="E96:F96" si="27">E97+E104</f>
        <v>5466.59</v>
      </c>
      <c r="F96" s="137">
        <f t="shared" si="27"/>
        <v>0</v>
      </c>
      <c r="G96" s="137">
        <f t="shared" ref="G96:H96" si="28">G97+G104</f>
        <v>0</v>
      </c>
      <c r="H96" s="137">
        <f t="shared" si="28"/>
        <v>0</v>
      </c>
      <c r="I96" s="137"/>
      <c r="J96" s="137"/>
    </row>
    <row r="97" spans="1:10" s="42" customFormat="1" x14ac:dyDescent="0.25">
      <c r="A97" s="312">
        <v>31</v>
      </c>
      <c r="B97" s="313"/>
      <c r="C97" s="314"/>
      <c r="D97" s="136" t="s">
        <v>22</v>
      </c>
      <c r="E97" s="137">
        <f t="shared" ref="E97" si="29">E98+E100+E102</f>
        <v>5197.16</v>
      </c>
      <c r="F97" s="137">
        <v>0</v>
      </c>
      <c r="G97" s="137">
        <f t="shared" ref="G97:H97" si="30">G98+G100+G102</f>
        <v>0</v>
      </c>
      <c r="H97" s="137">
        <f t="shared" si="30"/>
        <v>0</v>
      </c>
      <c r="I97" s="137"/>
      <c r="J97" s="137"/>
    </row>
    <row r="98" spans="1:10" s="42" customFormat="1" x14ac:dyDescent="0.25">
      <c r="A98" s="312">
        <v>311</v>
      </c>
      <c r="B98" s="313"/>
      <c r="C98" s="314"/>
      <c r="D98" s="136" t="s">
        <v>145</v>
      </c>
      <c r="E98" s="137">
        <f t="shared" ref="E98" si="31">E99</f>
        <v>4375.6400000000003</v>
      </c>
      <c r="F98" s="137">
        <v>0</v>
      </c>
      <c r="G98" s="137">
        <f t="shared" ref="G98:H98" si="32">G99</f>
        <v>0</v>
      </c>
      <c r="H98" s="137">
        <f t="shared" si="32"/>
        <v>0</v>
      </c>
      <c r="I98" s="137"/>
      <c r="J98" s="137"/>
    </row>
    <row r="99" spans="1:10" x14ac:dyDescent="0.25">
      <c r="A99" s="315">
        <v>3111</v>
      </c>
      <c r="B99" s="316"/>
      <c r="C99" s="317"/>
      <c r="D99" s="141" t="s">
        <v>70</v>
      </c>
      <c r="E99" s="142">
        <v>4375.6400000000003</v>
      </c>
      <c r="F99" s="142">
        <v>0</v>
      </c>
      <c r="G99" s="142"/>
      <c r="H99" s="142"/>
      <c r="I99" s="142"/>
      <c r="J99" s="142"/>
    </row>
    <row r="100" spans="1:10" s="42" customFormat="1" x14ac:dyDescent="0.25">
      <c r="A100" s="312">
        <v>312</v>
      </c>
      <c r="B100" s="313"/>
      <c r="C100" s="314"/>
      <c r="D100" s="136" t="s">
        <v>71</v>
      </c>
      <c r="E100" s="137">
        <f t="shared" ref="E100" si="33">E101</f>
        <v>99.54</v>
      </c>
      <c r="F100" s="137">
        <v>0</v>
      </c>
      <c r="G100" s="137">
        <f t="shared" ref="G100:H100" si="34">G101</f>
        <v>0</v>
      </c>
      <c r="H100" s="137">
        <f t="shared" si="34"/>
        <v>0</v>
      </c>
      <c r="I100" s="137"/>
      <c r="J100" s="137"/>
    </row>
    <row r="101" spans="1:10" x14ac:dyDescent="0.25">
      <c r="A101" s="315">
        <v>3121</v>
      </c>
      <c r="B101" s="316"/>
      <c r="C101" s="317"/>
      <c r="D101" s="141" t="s">
        <v>71</v>
      </c>
      <c r="E101" s="142">
        <v>99.54</v>
      </c>
      <c r="F101" s="142">
        <v>0</v>
      </c>
      <c r="G101" s="142"/>
      <c r="H101" s="142"/>
      <c r="I101" s="142"/>
      <c r="J101" s="142"/>
    </row>
    <row r="102" spans="1:10" s="42" customFormat="1" x14ac:dyDescent="0.25">
      <c r="A102" s="312">
        <v>313</v>
      </c>
      <c r="B102" s="313"/>
      <c r="C102" s="314"/>
      <c r="D102" s="136" t="s">
        <v>72</v>
      </c>
      <c r="E102" s="137">
        <f t="shared" ref="E102" si="35">E103</f>
        <v>721.98</v>
      </c>
      <c r="F102" s="137">
        <v>0</v>
      </c>
      <c r="G102" s="137">
        <f t="shared" ref="G102:H102" si="36">G103</f>
        <v>0</v>
      </c>
      <c r="H102" s="137">
        <f t="shared" si="36"/>
        <v>0</v>
      </c>
      <c r="I102" s="137"/>
      <c r="J102" s="137"/>
    </row>
    <row r="103" spans="1:10" ht="22.5" x14ac:dyDescent="0.25">
      <c r="A103" s="315">
        <v>3132</v>
      </c>
      <c r="B103" s="316"/>
      <c r="C103" s="317"/>
      <c r="D103" s="141" t="s">
        <v>73</v>
      </c>
      <c r="E103" s="142">
        <v>721.98</v>
      </c>
      <c r="F103" s="142">
        <v>0</v>
      </c>
      <c r="G103" s="142"/>
      <c r="H103" s="142"/>
      <c r="I103" s="142"/>
      <c r="J103" s="142"/>
    </row>
    <row r="104" spans="1:10" s="42" customFormat="1" x14ac:dyDescent="0.25">
      <c r="A104" s="312">
        <v>32</v>
      </c>
      <c r="B104" s="313"/>
      <c r="C104" s="314"/>
      <c r="D104" s="136" t="s">
        <v>146</v>
      </c>
      <c r="E104" s="137">
        <f t="shared" ref="E104" si="37">E105</f>
        <v>269.43</v>
      </c>
      <c r="F104" s="137">
        <v>0</v>
      </c>
      <c r="G104" s="137">
        <f t="shared" ref="G104:H104" si="38">G105</f>
        <v>0</v>
      </c>
      <c r="H104" s="137">
        <f t="shared" si="38"/>
        <v>0</v>
      </c>
      <c r="I104" s="137"/>
      <c r="J104" s="137"/>
    </row>
    <row r="105" spans="1:10" s="42" customFormat="1" x14ac:dyDescent="0.25">
      <c r="A105" s="312">
        <v>321</v>
      </c>
      <c r="B105" s="313"/>
      <c r="C105" s="314"/>
      <c r="D105" s="136" t="s">
        <v>74</v>
      </c>
      <c r="E105" s="137">
        <f t="shared" ref="E105" si="39">E106+E107</f>
        <v>269.43</v>
      </c>
      <c r="F105" s="137">
        <v>0</v>
      </c>
      <c r="G105" s="137">
        <f t="shared" ref="G105:H105" si="40">G106+G107</f>
        <v>0</v>
      </c>
      <c r="H105" s="137">
        <f t="shared" si="40"/>
        <v>0</v>
      </c>
      <c r="I105" s="137"/>
      <c r="J105" s="137"/>
    </row>
    <row r="106" spans="1:10" x14ac:dyDescent="0.25">
      <c r="A106" s="315">
        <v>3211</v>
      </c>
      <c r="B106" s="316"/>
      <c r="C106" s="317"/>
      <c r="D106" s="141" t="s">
        <v>84</v>
      </c>
      <c r="E106" s="142"/>
      <c r="F106" s="142"/>
      <c r="G106" s="142"/>
      <c r="H106" s="142"/>
      <c r="I106" s="142"/>
      <c r="J106" s="142"/>
    </row>
    <row r="107" spans="1:10" ht="22.5" x14ac:dyDescent="0.25">
      <c r="A107" s="315">
        <v>3212</v>
      </c>
      <c r="B107" s="316"/>
      <c r="C107" s="317"/>
      <c r="D107" s="141" t="s">
        <v>147</v>
      </c>
      <c r="E107" s="142">
        <v>269.43</v>
      </c>
      <c r="F107" s="142">
        <v>0</v>
      </c>
      <c r="G107" s="142"/>
      <c r="H107" s="142"/>
      <c r="I107" s="142"/>
      <c r="J107" s="142"/>
    </row>
    <row r="108" spans="1:10" s="42" customFormat="1" x14ac:dyDescent="0.25">
      <c r="A108" s="324" t="s">
        <v>148</v>
      </c>
      <c r="B108" s="325"/>
      <c r="C108" s="326"/>
      <c r="D108" s="127" t="s">
        <v>149</v>
      </c>
      <c r="E108" s="131">
        <f t="shared" ref="E108:J109" si="41">E109</f>
        <v>5318.0599999999995</v>
      </c>
      <c r="F108" s="131">
        <f t="shared" si="41"/>
        <v>12437.49</v>
      </c>
      <c r="G108" s="131">
        <f t="shared" si="41"/>
        <v>12437.49</v>
      </c>
      <c r="H108" s="131">
        <f t="shared" si="41"/>
        <v>12437.49</v>
      </c>
      <c r="I108" s="131">
        <f t="shared" si="41"/>
        <v>230</v>
      </c>
      <c r="J108" s="131">
        <f t="shared" si="41"/>
        <v>100</v>
      </c>
    </row>
    <row r="109" spans="1:10" s="42" customFormat="1" x14ac:dyDescent="0.25">
      <c r="A109" s="306" t="s">
        <v>120</v>
      </c>
      <c r="B109" s="307"/>
      <c r="C109" s="308"/>
      <c r="D109" s="134" t="s">
        <v>121</v>
      </c>
      <c r="E109" s="135">
        <f t="shared" si="41"/>
        <v>5318.0599999999995</v>
      </c>
      <c r="F109" s="135">
        <f t="shared" si="41"/>
        <v>12437.49</v>
      </c>
      <c r="G109" s="135">
        <f t="shared" si="41"/>
        <v>12437.49</v>
      </c>
      <c r="H109" s="135">
        <f t="shared" si="41"/>
        <v>12437.49</v>
      </c>
      <c r="I109" s="135">
        <v>230</v>
      </c>
      <c r="J109" s="135">
        <v>100</v>
      </c>
    </row>
    <row r="110" spans="1:10" s="42" customFormat="1" x14ac:dyDescent="0.25">
      <c r="A110" s="309">
        <v>3</v>
      </c>
      <c r="B110" s="310"/>
      <c r="C110" s="311"/>
      <c r="D110" s="197" t="s">
        <v>21</v>
      </c>
      <c r="E110" s="137">
        <f t="shared" ref="E110:F110" si="42">E111+E118</f>
        <v>5318.0599999999995</v>
      </c>
      <c r="F110" s="137">
        <f t="shared" si="42"/>
        <v>12437.49</v>
      </c>
      <c r="G110" s="137">
        <f t="shared" ref="G110:H110" si="43">G111+G118</f>
        <v>12437.49</v>
      </c>
      <c r="H110" s="137">
        <f t="shared" si="43"/>
        <v>12437.49</v>
      </c>
      <c r="I110" s="137"/>
      <c r="J110" s="137"/>
    </row>
    <row r="111" spans="1:10" s="42" customFormat="1" x14ac:dyDescent="0.25">
      <c r="A111" s="312">
        <v>31</v>
      </c>
      <c r="B111" s="313"/>
      <c r="C111" s="314"/>
      <c r="D111" s="136" t="s">
        <v>22</v>
      </c>
      <c r="E111" s="137">
        <f t="shared" ref="E111" si="44">E112+E114+E116</f>
        <v>4917.24</v>
      </c>
      <c r="F111" s="137">
        <v>11568.73</v>
      </c>
      <c r="G111" s="137">
        <f t="shared" ref="G111:H111" si="45">G112+G114+G116</f>
        <v>11568.73</v>
      </c>
      <c r="H111" s="137">
        <f t="shared" si="45"/>
        <v>11568.73</v>
      </c>
      <c r="I111" s="137"/>
      <c r="J111" s="137"/>
    </row>
    <row r="112" spans="1:10" s="42" customFormat="1" x14ac:dyDescent="0.25">
      <c r="A112" s="312">
        <v>311</v>
      </c>
      <c r="B112" s="313"/>
      <c r="C112" s="314"/>
      <c r="D112" s="136" t="s">
        <v>145</v>
      </c>
      <c r="E112" s="137">
        <f t="shared" ref="E112:F112" si="46">E113</f>
        <v>3822.06</v>
      </c>
      <c r="F112" s="137">
        <f t="shared" si="46"/>
        <v>0</v>
      </c>
      <c r="G112" s="137">
        <f t="shared" ref="G112:H112" si="47">G113</f>
        <v>9415.2099999999991</v>
      </c>
      <c r="H112" s="137">
        <f t="shared" si="47"/>
        <v>9415.2099999999991</v>
      </c>
      <c r="I112" s="137"/>
      <c r="J112" s="137"/>
    </row>
    <row r="113" spans="1:10" x14ac:dyDescent="0.25">
      <c r="A113" s="315">
        <v>3111</v>
      </c>
      <c r="B113" s="316"/>
      <c r="C113" s="317"/>
      <c r="D113" s="141" t="s">
        <v>70</v>
      </c>
      <c r="E113" s="142">
        <v>3822.06</v>
      </c>
      <c r="F113" s="142">
        <v>0</v>
      </c>
      <c r="G113" s="142">
        <v>9415.2099999999991</v>
      </c>
      <c r="H113" s="142">
        <v>9415.2099999999991</v>
      </c>
      <c r="I113" s="142"/>
      <c r="J113" s="142"/>
    </row>
    <row r="114" spans="1:10" s="42" customFormat="1" x14ac:dyDescent="0.25">
      <c r="A114" s="312">
        <v>312</v>
      </c>
      <c r="B114" s="313"/>
      <c r="C114" s="314"/>
      <c r="D114" s="136" t="s">
        <v>71</v>
      </c>
      <c r="E114" s="137">
        <f t="shared" ref="E114:F114" si="48">E115</f>
        <v>464.53</v>
      </c>
      <c r="F114" s="137">
        <f t="shared" si="48"/>
        <v>0</v>
      </c>
      <c r="G114" s="137">
        <f t="shared" ref="G114:H114" si="49">G115</f>
        <v>600</v>
      </c>
      <c r="H114" s="137">
        <f t="shared" si="49"/>
        <v>600</v>
      </c>
      <c r="I114" s="137"/>
      <c r="J114" s="137"/>
    </row>
    <row r="115" spans="1:10" x14ac:dyDescent="0.25">
      <c r="A115" s="315">
        <v>3121</v>
      </c>
      <c r="B115" s="316"/>
      <c r="C115" s="317"/>
      <c r="D115" s="141" t="s">
        <v>71</v>
      </c>
      <c r="E115" s="142">
        <v>464.53</v>
      </c>
      <c r="F115" s="142"/>
      <c r="G115" s="142">
        <v>600</v>
      </c>
      <c r="H115" s="142">
        <v>600</v>
      </c>
      <c r="I115" s="142"/>
      <c r="J115" s="142"/>
    </row>
    <row r="116" spans="1:10" s="42" customFormat="1" x14ac:dyDescent="0.25">
      <c r="A116" s="312">
        <v>313</v>
      </c>
      <c r="B116" s="313"/>
      <c r="C116" s="314"/>
      <c r="D116" s="136" t="s">
        <v>72</v>
      </c>
      <c r="E116" s="137">
        <f t="shared" ref="E116:F116" si="50">E117</f>
        <v>630.65</v>
      </c>
      <c r="F116" s="137">
        <f t="shared" si="50"/>
        <v>0</v>
      </c>
      <c r="G116" s="137">
        <f t="shared" ref="G116:H116" si="51">G117</f>
        <v>1553.52</v>
      </c>
      <c r="H116" s="137">
        <f t="shared" si="51"/>
        <v>1553.52</v>
      </c>
      <c r="I116" s="137"/>
      <c r="J116" s="137"/>
    </row>
    <row r="117" spans="1:10" ht="22.5" x14ac:dyDescent="0.25">
      <c r="A117" s="315">
        <v>3132</v>
      </c>
      <c r="B117" s="316"/>
      <c r="C117" s="317"/>
      <c r="D117" s="141" t="s">
        <v>73</v>
      </c>
      <c r="E117" s="142">
        <v>630.65</v>
      </c>
      <c r="F117" s="142">
        <v>0</v>
      </c>
      <c r="G117" s="142">
        <v>1553.52</v>
      </c>
      <c r="H117" s="142">
        <v>1553.52</v>
      </c>
      <c r="I117" s="142"/>
      <c r="J117" s="142"/>
    </row>
    <row r="118" spans="1:10" s="42" customFormat="1" x14ac:dyDescent="0.25">
      <c r="A118" s="312">
        <v>32</v>
      </c>
      <c r="B118" s="313"/>
      <c r="C118" s="314"/>
      <c r="D118" s="136" t="s">
        <v>146</v>
      </c>
      <c r="E118" s="137">
        <f t="shared" ref="E118" si="52">E119</f>
        <v>400.82</v>
      </c>
      <c r="F118" s="137">
        <v>868.76</v>
      </c>
      <c r="G118" s="137">
        <f t="shared" ref="G118:H118" si="53">G119</f>
        <v>868.76</v>
      </c>
      <c r="H118" s="137">
        <f t="shared" si="53"/>
        <v>868.76</v>
      </c>
      <c r="I118" s="137"/>
      <c r="J118" s="137"/>
    </row>
    <row r="119" spans="1:10" s="42" customFormat="1" x14ac:dyDescent="0.25">
      <c r="A119" s="312">
        <v>321</v>
      </c>
      <c r="B119" s="313"/>
      <c r="C119" s="314"/>
      <c r="D119" s="136" t="s">
        <v>74</v>
      </c>
      <c r="E119" s="137">
        <f t="shared" ref="E119" si="54">E120+E121</f>
        <v>400.82</v>
      </c>
      <c r="F119" s="137">
        <v>0</v>
      </c>
      <c r="G119" s="137">
        <f t="shared" ref="G119:H119" si="55">G120+G121</f>
        <v>868.76</v>
      </c>
      <c r="H119" s="137">
        <f t="shared" si="55"/>
        <v>868.76</v>
      </c>
      <c r="I119" s="137"/>
      <c r="J119" s="137"/>
    </row>
    <row r="120" spans="1:10" x14ac:dyDescent="0.25">
      <c r="A120" s="315">
        <v>3211</v>
      </c>
      <c r="B120" s="316"/>
      <c r="C120" s="317"/>
      <c r="D120" s="141" t="s">
        <v>84</v>
      </c>
      <c r="E120" s="142">
        <v>26.54</v>
      </c>
      <c r="F120" s="142">
        <v>0</v>
      </c>
      <c r="G120" s="142"/>
      <c r="H120" s="142"/>
      <c r="I120" s="142"/>
      <c r="J120" s="142"/>
    </row>
    <row r="121" spans="1:10" ht="22.5" x14ac:dyDescent="0.25">
      <c r="A121" s="315">
        <v>3212</v>
      </c>
      <c r="B121" s="316"/>
      <c r="C121" s="317"/>
      <c r="D121" s="141" t="s">
        <v>147</v>
      </c>
      <c r="E121" s="142">
        <v>374.28</v>
      </c>
      <c r="F121" s="142">
        <v>0</v>
      </c>
      <c r="G121" s="142">
        <v>868.76</v>
      </c>
      <c r="H121" s="142">
        <v>868.76</v>
      </c>
      <c r="I121" s="142"/>
      <c r="J121" s="142"/>
    </row>
    <row r="122" spans="1:10" s="42" customFormat="1" x14ac:dyDescent="0.25">
      <c r="A122" s="324" t="s">
        <v>185</v>
      </c>
      <c r="B122" s="325"/>
      <c r="C122" s="326"/>
      <c r="D122" s="127" t="s">
        <v>183</v>
      </c>
      <c r="E122" s="131">
        <f t="shared" ref="E122:H123" si="56">E123</f>
        <v>0</v>
      </c>
      <c r="F122" s="131">
        <f t="shared" si="56"/>
        <v>7187.1</v>
      </c>
      <c r="G122" s="131">
        <f t="shared" si="56"/>
        <v>7187.0999999999995</v>
      </c>
      <c r="H122" s="131">
        <f t="shared" si="56"/>
        <v>7187.0999999999995</v>
      </c>
      <c r="I122" s="131">
        <v>87</v>
      </c>
      <c r="J122" s="131">
        <v>100</v>
      </c>
    </row>
    <row r="123" spans="1:10" s="42" customFormat="1" x14ac:dyDescent="0.25">
      <c r="A123" s="341" t="s">
        <v>120</v>
      </c>
      <c r="B123" s="342"/>
      <c r="C123" s="343"/>
      <c r="D123" s="134" t="s">
        <v>121</v>
      </c>
      <c r="E123" s="135">
        <f t="shared" si="56"/>
        <v>0</v>
      </c>
      <c r="F123" s="135">
        <f t="shared" si="56"/>
        <v>7187.1</v>
      </c>
      <c r="G123" s="135">
        <f t="shared" si="56"/>
        <v>7187.0999999999995</v>
      </c>
      <c r="H123" s="135">
        <f t="shared" si="56"/>
        <v>7187.0999999999995</v>
      </c>
      <c r="I123" s="135">
        <v>87</v>
      </c>
      <c r="J123" s="135">
        <v>100</v>
      </c>
    </row>
    <row r="124" spans="1:10" s="42" customFormat="1" x14ac:dyDescent="0.25">
      <c r="A124" s="309">
        <v>3</v>
      </c>
      <c r="B124" s="310"/>
      <c r="C124" s="311"/>
      <c r="D124" s="136" t="s">
        <v>21</v>
      </c>
      <c r="E124" s="137">
        <f t="shared" ref="E124:H124" si="57">E125+E132</f>
        <v>0</v>
      </c>
      <c r="F124" s="137">
        <f t="shared" si="57"/>
        <v>7187.1</v>
      </c>
      <c r="G124" s="137">
        <f t="shared" si="57"/>
        <v>7187.0999999999995</v>
      </c>
      <c r="H124" s="137">
        <f t="shared" si="57"/>
        <v>7187.0999999999995</v>
      </c>
      <c r="I124" s="137"/>
      <c r="J124" s="137"/>
    </row>
    <row r="125" spans="1:10" s="42" customFormat="1" x14ac:dyDescent="0.25">
      <c r="A125" s="312">
        <v>31</v>
      </c>
      <c r="B125" s="313"/>
      <c r="C125" s="314"/>
      <c r="D125" s="136" t="s">
        <v>22</v>
      </c>
      <c r="E125" s="137">
        <f t="shared" ref="E125:H125" si="58">E126+E128+E130</f>
        <v>0</v>
      </c>
      <c r="F125" s="137">
        <v>6815.1</v>
      </c>
      <c r="G125" s="137">
        <f t="shared" si="58"/>
        <v>6815.0999999999995</v>
      </c>
      <c r="H125" s="137">
        <f t="shared" si="58"/>
        <v>6815.0999999999995</v>
      </c>
      <c r="I125" s="137"/>
      <c r="J125" s="137"/>
    </row>
    <row r="126" spans="1:10" s="42" customFormat="1" x14ac:dyDescent="0.25">
      <c r="A126" s="312">
        <v>311</v>
      </c>
      <c r="B126" s="313"/>
      <c r="C126" s="314"/>
      <c r="D126" s="136" t="s">
        <v>145</v>
      </c>
      <c r="E126" s="137">
        <f t="shared" ref="E126:H126" si="59">E127</f>
        <v>0</v>
      </c>
      <c r="F126" s="137">
        <v>0</v>
      </c>
      <c r="G126" s="137">
        <f t="shared" si="59"/>
        <v>4880.96</v>
      </c>
      <c r="H126" s="137">
        <f t="shared" si="59"/>
        <v>4880.96</v>
      </c>
      <c r="I126" s="137"/>
      <c r="J126" s="137"/>
    </row>
    <row r="127" spans="1:10" x14ac:dyDescent="0.25">
      <c r="A127" s="315">
        <v>3111</v>
      </c>
      <c r="B127" s="316"/>
      <c r="C127" s="317"/>
      <c r="D127" s="141" t="s">
        <v>70</v>
      </c>
      <c r="E127" s="142"/>
      <c r="F127" s="142">
        <v>0</v>
      </c>
      <c r="G127" s="142">
        <v>4880.96</v>
      </c>
      <c r="H127" s="142">
        <v>4880.96</v>
      </c>
      <c r="I127" s="142"/>
      <c r="J127" s="142"/>
    </row>
    <row r="128" spans="1:10" s="42" customFormat="1" x14ac:dyDescent="0.25">
      <c r="A128" s="312">
        <v>312</v>
      </c>
      <c r="B128" s="313"/>
      <c r="C128" s="314"/>
      <c r="D128" s="136" t="s">
        <v>71</v>
      </c>
      <c r="E128" s="137">
        <f t="shared" ref="E128:H128" si="60">E129</f>
        <v>0</v>
      </c>
      <c r="F128" s="137">
        <f t="shared" si="60"/>
        <v>0</v>
      </c>
      <c r="G128" s="137">
        <f t="shared" si="60"/>
        <v>1128.78</v>
      </c>
      <c r="H128" s="137">
        <f t="shared" si="60"/>
        <v>1128.78</v>
      </c>
      <c r="I128" s="137"/>
      <c r="J128" s="137"/>
    </row>
    <row r="129" spans="1:10" x14ac:dyDescent="0.25">
      <c r="A129" s="315">
        <v>3121</v>
      </c>
      <c r="B129" s="316"/>
      <c r="C129" s="317"/>
      <c r="D129" s="141" t="s">
        <v>71</v>
      </c>
      <c r="E129" s="142"/>
      <c r="F129" s="142"/>
      <c r="G129" s="142">
        <v>1128.78</v>
      </c>
      <c r="H129" s="142">
        <v>1128.78</v>
      </c>
      <c r="I129" s="142"/>
      <c r="J129" s="142"/>
    </row>
    <row r="130" spans="1:10" s="42" customFormat="1" x14ac:dyDescent="0.25">
      <c r="A130" s="312">
        <v>313</v>
      </c>
      <c r="B130" s="313"/>
      <c r="C130" s="314"/>
      <c r="D130" s="136" t="s">
        <v>72</v>
      </c>
      <c r="E130" s="137"/>
      <c r="F130" s="137">
        <v>0</v>
      </c>
      <c r="G130" s="137">
        <f t="shared" ref="G130:H130" si="61">G131</f>
        <v>805.36</v>
      </c>
      <c r="H130" s="137">
        <f t="shared" si="61"/>
        <v>805.36</v>
      </c>
      <c r="I130" s="137"/>
      <c r="J130" s="137"/>
    </row>
    <row r="131" spans="1:10" ht="22.5" x14ac:dyDescent="0.25">
      <c r="A131" s="315">
        <v>3132</v>
      </c>
      <c r="B131" s="316"/>
      <c r="C131" s="317"/>
      <c r="D131" s="141" t="s">
        <v>73</v>
      </c>
      <c r="E131" s="142"/>
      <c r="F131" s="142">
        <v>0</v>
      </c>
      <c r="G131" s="142">
        <v>805.36</v>
      </c>
      <c r="H131" s="142">
        <v>805.36</v>
      </c>
      <c r="I131" s="142"/>
      <c r="J131" s="142"/>
    </row>
    <row r="132" spans="1:10" s="42" customFormat="1" x14ac:dyDescent="0.25">
      <c r="A132" s="312">
        <v>32</v>
      </c>
      <c r="B132" s="313"/>
      <c r="C132" s="314"/>
      <c r="D132" s="136" t="s">
        <v>146</v>
      </c>
      <c r="E132" s="137">
        <f t="shared" ref="E132:H132" si="62">E133</f>
        <v>0</v>
      </c>
      <c r="F132" s="137">
        <v>372</v>
      </c>
      <c r="G132" s="137">
        <f t="shared" si="62"/>
        <v>372</v>
      </c>
      <c r="H132" s="137">
        <f t="shared" si="62"/>
        <v>372</v>
      </c>
      <c r="I132" s="137"/>
      <c r="J132" s="137"/>
    </row>
    <row r="133" spans="1:10" s="42" customFormat="1" x14ac:dyDescent="0.25">
      <c r="A133" s="312">
        <v>321</v>
      </c>
      <c r="B133" s="313"/>
      <c r="C133" s="314"/>
      <c r="D133" s="136" t="s">
        <v>74</v>
      </c>
      <c r="E133" s="137">
        <f t="shared" ref="E133:H133" si="63">E134+E135</f>
        <v>0</v>
      </c>
      <c r="F133" s="137">
        <f t="shared" si="63"/>
        <v>0</v>
      </c>
      <c r="G133" s="137">
        <f t="shared" si="63"/>
        <v>372</v>
      </c>
      <c r="H133" s="137">
        <f t="shared" si="63"/>
        <v>372</v>
      </c>
      <c r="I133" s="137"/>
      <c r="J133" s="137"/>
    </row>
    <row r="134" spans="1:10" x14ac:dyDescent="0.25">
      <c r="A134" s="315">
        <v>3211</v>
      </c>
      <c r="B134" s="316"/>
      <c r="C134" s="317"/>
      <c r="D134" s="141" t="s">
        <v>84</v>
      </c>
      <c r="E134" s="142"/>
      <c r="F134" s="142">
        <v>0</v>
      </c>
      <c r="G134" s="142">
        <v>0</v>
      </c>
      <c r="H134" s="142"/>
      <c r="I134" s="142"/>
      <c r="J134" s="142"/>
    </row>
    <row r="135" spans="1:10" ht="22.5" x14ac:dyDescent="0.25">
      <c r="A135" s="315">
        <v>3212</v>
      </c>
      <c r="B135" s="316"/>
      <c r="C135" s="317"/>
      <c r="D135" s="141" t="s">
        <v>147</v>
      </c>
      <c r="E135" s="142"/>
      <c r="F135" s="142">
        <v>0</v>
      </c>
      <c r="G135" s="142">
        <v>372</v>
      </c>
      <c r="H135" s="142">
        <v>372</v>
      </c>
      <c r="I135" s="142"/>
      <c r="J135" s="142"/>
    </row>
    <row r="136" spans="1:10" s="42" customFormat="1" x14ac:dyDescent="0.25">
      <c r="A136" s="324" t="s">
        <v>263</v>
      </c>
      <c r="B136" s="325"/>
      <c r="C136" s="326"/>
      <c r="D136" s="127" t="s">
        <v>249</v>
      </c>
      <c r="E136" s="131">
        <f t="shared" ref="E136:J137" si="64">E137</f>
        <v>0</v>
      </c>
      <c r="F136" s="131">
        <f t="shared" si="64"/>
        <v>0</v>
      </c>
      <c r="G136" s="131">
        <f t="shared" si="64"/>
        <v>0</v>
      </c>
      <c r="H136" s="131">
        <f t="shared" si="64"/>
        <v>0</v>
      </c>
      <c r="I136" s="131">
        <f t="shared" si="64"/>
        <v>0</v>
      </c>
      <c r="J136" s="131">
        <f t="shared" si="64"/>
        <v>0</v>
      </c>
    </row>
    <row r="137" spans="1:10" s="42" customFormat="1" x14ac:dyDescent="0.25">
      <c r="A137" s="306" t="s">
        <v>120</v>
      </c>
      <c r="B137" s="307"/>
      <c r="C137" s="308"/>
      <c r="D137" s="134" t="s">
        <v>121</v>
      </c>
      <c r="E137" s="135">
        <f t="shared" si="64"/>
        <v>0</v>
      </c>
      <c r="F137" s="135">
        <f t="shared" si="64"/>
        <v>0</v>
      </c>
      <c r="G137" s="135">
        <f t="shared" si="64"/>
        <v>0</v>
      </c>
      <c r="H137" s="135">
        <f t="shared" si="64"/>
        <v>0</v>
      </c>
      <c r="I137" s="135">
        <f t="shared" si="64"/>
        <v>0</v>
      </c>
      <c r="J137" s="135">
        <f t="shared" si="64"/>
        <v>0</v>
      </c>
    </row>
    <row r="138" spans="1:10" s="42" customFormat="1" x14ac:dyDescent="0.25">
      <c r="A138" s="309">
        <v>3</v>
      </c>
      <c r="B138" s="310"/>
      <c r="C138" s="311"/>
      <c r="D138" s="136" t="s">
        <v>21</v>
      </c>
      <c r="E138" s="137">
        <f t="shared" ref="E138:G138" si="65">E139+E146</f>
        <v>0</v>
      </c>
      <c r="F138" s="137">
        <f t="shared" si="65"/>
        <v>0</v>
      </c>
      <c r="G138" s="137">
        <f t="shared" si="65"/>
        <v>0</v>
      </c>
      <c r="H138" s="137">
        <f t="shared" ref="H138" si="66">H139+H146</f>
        <v>0</v>
      </c>
      <c r="I138" s="137"/>
      <c r="J138" s="137"/>
    </row>
    <row r="139" spans="1:10" s="42" customFormat="1" x14ac:dyDescent="0.25">
      <c r="A139" s="312">
        <v>31</v>
      </c>
      <c r="B139" s="313"/>
      <c r="C139" s="314"/>
      <c r="D139" s="136" t="s">
        <v>22</v>
      </c>
      <c r="E139" s="137">
        <f t="shared" ref="E139:G139" si="67">E140+E142+E144</f>
        <v>0</v>
      </c>
      <c r="F139" s="137">
        <f t="shared" si="67"/>
        <v>0</v>
      </c>
      <c r="G139" s="137">
        <f t="shared" si="67"/>
        <v>0</v>
      </c>
      <c r="H139" s="137">
        <f t="shared" ref="H139" si="68">H140+H142+H144</f>
        <v>0</v>
      </c>
      <c r="I139" s="137"/>
      <c r="J139" s="137"/>
    </row>
    <row r="140" spans="1:10" s="42" customFormat="1" x14ac:dyDescent="0.25">
      <c r="A140" s="312">
        <v>311</v>
      </c>
      <c r="B140" s="313"/>
      <c r="C140" s="314"/>
      <c r="D140" s="136" t="s">
        <v>145</v>
      </c>
      <c r="E140" s="137">
        <f t="shared" ref="E140:H140" si="69">E141</f>
        <v>0</v>
      </c>
      <c r="F140" s="137">
        <f t="shared" si="69"/>
        <v>0</v>
      </c>
      <c r="G140" s="137">
        <f t="shared" si="69"/>
        <v>0</v>
      </c>
      <c r="H140" s="137">
        <f t="shared" si="69"/>
        <v>0</v>
      </c>
      <c r="I140" s="137"/>
      <c r="J140" s="137"/>
    </row>
    <row r="141" spans="1:10" x14ac:dyDescent="0.25">
      <c r="A141" s="315">
        <v>3111</v>
      </c>
      <c r="B141" s="316"/>
      <c r="C141" s="317"/>
      <c r="D141" s="141" t="s">
        <v>70</v>
      </c>
      <c r="E141" s="142"/>
      <c r="F141" s="142"/>
      <c r="G141" s="142">
        <v>0</v>
      </c>
      <c r="H141" s="142">
        <v>0</v>
      </c>
      <c r="I141" s="142"/>
      <c r="J141" s="142"/>
    </row>
    <row r="142" spans="1:10" s="42" customFormat="1" x14ac:dyDescent="0.25">
      <c r="A142" s="312">
        <v>312</v>
      </c>
      <c r="B142" s="313"/>
      <c r="C142" s="314"/>
      <c r="D142" s="136" t="s">
        <v>71</v>
      </c>
      <c r="E142" s="137">
        <f t="shared" ref="E142:H142" si="70">E143</f>
        <v>0</v>
      </c>
      <c r="F142" s="137">
        <f t="shared" si="70"/>
        <v>0</v>
      </c>
      <c r="G142" s="137">
        <v>0</v>
      </c>
      <c r="H142" s="137">
        <f t="shared" si="70"/>
        <v>0</v>
      </c>
      <c r="I142" s="137"/>
      <c r="J142" s="137"/>
    </row>
    <row r="143" spans="1:10" x14ac:dyDescent="0.25">
      <c r="A143" s="315">
        <v>3121</v>
      </c>
      <c r="B143" s="316"/>
      <c r="C143" s="317"/>
      <c r="D143" s="141" t="s">
        <v>71</v>
      </c>
      <c r="E143" s="142"/>
      <c r="F143" s="142"/>
      <c r="G143" s="142">
        <v>0</v>
      </c>
      <c r="H143" s="142">
        <v>0</v>
      </c>
      <c r="I143" s="142"/>
      <c r="J143" s="142"/>
    </row>
    <row r="144" spans="1:10" s="42" customFormat="1" x14ac:dyDescent="0.25">
      <c r="A144" s="312">
        <v>313</v>
      </c>
      <c r="B144" s="313"/>
      <c r="C144" s="314"/>
      <c r="D144" s="136" t="s">
        <v>72</v>
      </c>
      <c r="E144" s="137">
        <f t="shared" ref="E144:H144" si="71">E145</f>
        <v>0</v>
      </c>
      <c r="F144" s="137">
        <f t="shared" si="71"/>
        <v>0</v>
      </c>
      <c r="G144" s="137">
        <f t="shared" si="71"/>
        <v>0</v>
      </c>
      <c r="H144" s="137">
        <f t="shared" si="71"/>
        <v>0</v>
      </c>
      <c r="I144" s="137"/>
      <c r="J144" s="137"/>
    </row>
    <row r="145" spans="1:10" ht="22.5" x14ac:dyDescent="0.25">
      <c r="A145" s="315">
        <v>3132</v>
      </c>
      <c r="B145" s="316"/>
      <c r="C145" s="317"/>
      <c r="D145" s="141" t="s">
        <v>73</v>
      </c>
      <c r="E145" s="142"/>
      <c r="F145" s="142"/>
      <c r="G145" s="142">
        <v>0</v>
      </c>
      <c r="H145" s="142">
        <v>0</v>
      </c>
      <c r="I145" s="142"/>
      <c r="J145" s="142"/>
    </row>
    <row r="146" spans="1:10" s="42" customFormat="1" x14ac:dyDescent="0.25">
      <c r="A146" s="312">
        <v>32</v>
      </c>
      <c r="B146" s="313"/>
      <c r="C146" s="314"/>
      <c r="D146" s="136" t="s">
        <v>146</v>
      </c>
      <c r="E146" s="137">
        <f t="shared" ref="E146:H146" si="72">E147</f>
        <v>0</v>
      </c>
      <c r="F146" s="137">
        <f t="shared" si="72"/>
        <v>0</v>
      </c>
      <c r="G146" s="137">
        <f t="shared" si="72"/>
        <v>0</v>
      </c>
      <c r="H146" s="137">
        <f t="shared" si="72"/>
        <v>0</v>
      </c>
      <c r="I146" s="137"/>
      <c r="J146" s="137"/>
    </row>
    <row r="147" spans="1:10" s="42" customFormat="1" x14ac:dyDescent="0.25">
      <c r="A147" s="312">
        <v>321</v>
      </c>
      <c r="B147" s="313"/>
      <c r="C147" s="314"/>
      <c r="D147" s="136" t="s">
        <v>74</v>
      </c>
      <c r="E147" s="137">
        <f t="shared" ref="E147:G147" si="73">E148+E149</f>
        <v>0</v>
      </c>
      <c r="F147" s="137">
        <f t="shared" si="73"/>
        <v>0</v>
      </c>
      <c r="G147" s="137">
        <f t="shared" si="73"/>
        <v>0</v>
      </c>
      <c r="H147" s="137">
        <f t="shared" ref="H147" si="74">H148+H149</f>
        <v>0</v>
      </c>
      <c r="I147" s="137"/>
      <c r="J147" s="137"/>
    </row>
    <row r="148" spans="1:10" x14ac:dyDescent="0.25">
      <c r="A148" s="315">
        <v>3211</v>
      </c>
      <c r="B148" s="316"/>
      <c r="C148" s="317"/>
      <c r="D148" s="141" t="s">
        <v>84</v>
      </c>
      <c r="E148" s="142"/>
      <c r="F148" s="142"/>
      <c r="G148" s="142">
        <v>0</v>
      </c>
      <c r="H148" s="142">
        <v>0</v>
      </c>
      <c r="I148" s="142"/>
      <c r="J148" s="142"/>
    </row>
    <row r="149" spans="1:10" ht="22.5" x14ac:dyDescent="0.25">
      <c r="A149" s="315">
        <v>3212</v>
      </c>
      <c r="B149" s="316"/>
      <c r="C149" s="317"/>
      <c r="D149" s="141" t="s">
        <v>147</v>
      </c>
      <c r="E149" s="142"/>
      <c r="F149" s="142"/>
      <c r="G149" s="142">
        <v>0</v>
      </c>
      <c r="H149" s="142">
        <v>0</v>
      </c>
      <c r="I149" s="142"/>
      <c r="J149" s="142"/>
    </row>
    <row r="150" spans="1:10" s="42" customFormat="1" ht="22.5" x14ac:dyDescent="0.25">
      <c r="A150" s="324" t="s">
        <v>150</v>
      </c>
      <c r="B150" s="325"/>
      <c r="C150" s="326"/>
      <c r="D150" s="127" t="s">
        <v>151</v>
      </c>
      <c r="E150" s="131">
        <f t="shared" ref="E150:J155" si="75">E151</f>
        <v>18099.240000000002</v>
      </c>
      <c r="F150" s="131">
        <f t="shared" si="75"/>
        <v>2968.75</v>
      </c>
      <c r="G150" s="131">
        <f t="shared" si="75"/>
        <v>2968.75</v>
      </c>
      <c r="H150" s="131">
        <f t="shared" si="75"/>
        <v>2968.75</v>
      </c>
      <c r="I150" s="131">
        <v>0</v>
      </c>
      <c r="J150" s="131">
        <f t="shared" si="75"/>
        <v>100</v>
      </c>
    </row>
    <row r="151" spans="1:10" s="42" customFormat="1" ht="22.5" x14ac:dyDescent="0.25">
      <c r="A151" s="318" t="s">
        <v>119</v>
      </c>
      <c r="B151" s="319"/>
      <c r="C151" s="320"/>
      <c r="D151" s="145" t="s">
        <v>151</v>
      </c>
      <c r="E151" s="146">
        <f t="shared" si="75"/>
        <v>18099.240000000002</v>
      </c>
      <c r="F151" s="146">
        <f t="shared" si="75"/>
        <v>2968.75</v>
      </c>
      <c r="G151" s="146">
        <f t="shared" si="75"/>
        <v>2968.75</v>
      </c>
      <c r="H151" s="146">
        <f t="shared" si="75"/>
        <v>2968.75</v>
      </c>
      <c r="I151" s="146">
        <v>16</v>
      </c>
      <c r="J151" s="146">
        <v>100</v>
      </c>
    </row>
    <row r="152" spans="1:10" s="42" customFormat="1" x14ac:dyDescent="0.25">
      <c r="A152" s="306" t="s">
        <v>120</v>
      </c>
      <c r="B152" s="307"/>
      <c r="C152" s="308"/>
      <c r="D152" s="134" t="s">
        <v>121</v>
      </c>
      <c r="E152" s="135">
        <f t="shared" si="75"/>
        <v>18099.240000000002</v>
      </c>
      <c r="F152" s="135">
        <f t="shared" si="75"/>
        <v>2968.75</v>
      </c>
      <c r="G152" s="135">
        <f t="shared" si="75"/>
        <v>2968.75</v>
      </c>
      <c r="H152" s="135">
        <f t="shared" si="75"/>
        <v>2968.75</v>
      </c>
      <c r="I152" s="135">
        <v>16</v>
      </c>
      <c r="J152" s="135">
        <v>100</v>
      </c>
    </row>
    <row r="153" spans="1:10" s="42" customFormat="1" x14ac:dyDescent="0.25">
      <c r="A153" s="309">
        <v>3</v>
      </c>
      <c r="B153" s="310"/>
      <c r="C153" s="311"/>
      <c r="D153" s="136" t="s">
        <v>21</v>
      </c>
      <c r="E153" s="137">
        <f t="shared" si="75"/>
        <v>18099.240000000002</v>
      </c>
      <c r="F153" s="137">
        <v>2968.75</v>
      </c>
      <c r="G153" s="137">
        <f t="shared" si="75"/>
        <v>2968.75</v>
      </c>
      <c r="H153" s="137">
        <f t="shared" si="75"/>
        <v>2968.75</v>
      </c>
      <c r="I153" s="137"/>
      <c r="J153" s="137"/>
    </row>
    <row r="154" spans="1:10" s="42" customFormat="1" x14ac:dyDescent="0.25">
      <c r="A154" s="312">
        <v>32</v>
      </c>
      <c r="B154" s="313"/>
      <c r="C154" s="314"/>
      <c r="D154" s="136" t="s">
        <v>34</v>
      </c>
      <c r="E154" s="137">
        <f t="shared" si="75"/>
        <v>18099.240000000002</v>
      </c>
      <c r="F154" s="137">
        <f t="shared" si="75"/>
        <v>0</v>
      </c>
      <c r="G154" s="137">
        <f t="shared" si="75"/>
        <v>2968.75</v>
      </c>
      <c r="H154" s="137">
        <f t="shared" si="75"/>
        <v>2968.75</v>
      </c>
      <c r="I154" s="137"/>
      <c r="J154" s="137"/>
    </row>
    <row r="155" spans="1:10" s="42" customFormat="1" x14ac:dyDescent="0.25">
      <c r="A155" s="312">
        <v>323</v>
      </c>
      <c r="B155" s="313"/>
      <c r="C155" s="314"/>
      <c r="D155" s="136" t="s">
        <v>89</v>
      </c>
      <c r="E155" s="137">
        <f t="shared" si="75"/>
        <v>18099.240000000002</v>
      </c>
      <c r="F155" s="137">
        <f t="shared" si="75"/>
        <v>0</v>
      </c>
      <c r="G155" s="137">
        <f t="shared" si="75"/>
        <v>2968.75</v>
      </c>
      <c r="H155" s="137">
        <f t="shared" si="75"/>
        <v>2968.75</v>
      </c>
      <c r="I155" s="137"/>
      <c r="J155" s="137"/>
    </row>
    <row r="156" spans="1:10" ht="22.5" x14ac:dyDescent="0.25">
      <c r="A156" s="315">
        <v>3232</v>
      </c>
      <c r="B156" s="316"/>
      <c r="C156" s="317"/>
      <c r="D156" s="141" t="s">
        <v>132</v>
      </c>
      <c r="E156" s="142">
        <v>18099.240000000002</v>
      </c>
      <c r="F156" s="142">
        <v>0</v>
      </c>
      <c r="G156" s="142">
        <v>2968.75</v>
      </c>
      <c r="H156" s="142">
        <v>2968.75</v>
      </c>
      <c r="I156" s="142"/>
      <c r="J156" s="142"/>
    </row>
    <row r="157" spans="1:10" s="42" customFormat="1" x14ac:dyDescent="0.25">
      <c r="A157" s="327" t="s">
        <v>152</v>
      </c>
      <c r="B157" s="328"/>
      <c r="C157" s="329"/>
      <c r="D157" s="147" t="s">
        <v>153</v>
      </c>
      <c r="E157" s="148">
        <f t="shared" ref="E157:J157" si="76">E158+E166</f>
        <v>6636.14</v>
      </c>
      <c r="F157" s="148">
        <f t="shared" si="76"/>
        <v>600</v>
      </c>
      <c r="G157" s="148">
        <f t="shared" si="76"/>
        <v>600</v>
      </c>
      <c r="H157" s="148">
        <f t="shared" si="76"/>
        <v>600</v>
      </c>
      <c r="I157" s="148">
        <f t="shared" si="76"/>
        <v>9</v>
      </c>
      <c r="J157" s="148">
        <f t="shared" si="76"/>
        <v>100</v>
      </c>
    </row>
    <row r="158" spans="1:10" s="42" customFormat="1" x14ac:dyDescent="0.25">
      <c r="A158" s="318" t="s">
        <v>154</v>
      </c>
      <c r="B158" s="319"/>
      <c r="C158" s="320"/>
      <c r="D158" s="145" t="s">
        <v>155</v>
      </c>
      <c r="E158" s="146">
        <f t="shared" ref="E158:J161" si="77">E159</f>
        <v>6636.14</v>
      </c>
      <c r="F158" s="146">
        <f t="shared" si="77"/>
        <v>600</v>
      </c>
      <c r="G158" s="146">
        <f t="shared" si="77"/>
        <v>600</v>
      </c>
      <c r="H158" s="146">
        <f t="shared" si="77"/>
        <v>600</v>
      </c>
      <c r="I158" s="146">
        <f t="shared" si="77"/>
        <v>9</v>
      </c>
      <c r="J158" s="146">
        <f t="shared" si="77"/>
        <v>100</v>
      </c>
    </row>
    <row r="159" spans="1:10" s="42" customFormat="1" x14ac:dyDescent="0.25">
      <c r="A159" s="306" t="s">
        <v>120</v>
      </c>
      <c r="B159" s="307"/>
      <c r="C159" s="308"/>
      <c r="D159" s="134" t="s">
        <v>121</v>
      </c>
      <c r="E159" s="135">
        <f t="shared" si="77"/>
        <v>6636.14</v>
      </c>
      <c r="F159" s="135">
        <f t="shared" si="77"/>
        <v>600</v>
      </c>
      <c r="G159" s="135">
        <f t="shared" si="77"/>
        <v>600</v>
      </c>
      <c r="H159" s="135">
        <f t="shared" si="77"/>
        <v>600</v>
      </c>
      <c r="I159" s="135">
        <v>9</v>
      </c>
      <c r="J159" s="135">
        <v>100</v>
      </c>
    </row>
    <row r="160" spans="1:10" s="42" customFormat="1" ht="22.5" x14ac:dyDescent="0.25">
      <c r="A160" s="309">
        <v>4</v>
      </c>
      <c r="B160" s="310"/>
      <c r="C160" s="311"/>
      <c r="D160" s="136" t="s">
        <v>23</v>
      </c>
      <c r="E160" s="137">
        <f t="shared" si="77"/>
        <v>6636.14</v>
      </c>
      <c r="F160" s="137">
        <f t="shared" si="77"/>
        <v>600</v>
      </c>
      <c r="G160" s="137">
        <f t="shared" si="77"/>
        <v>600</v>
      </c>
      <c r="H160" s="137">
        <f t="shared" si="77"/>
        <v>600</v>
      </c>
      <c r="I160" s="137"/>
      <c r="J160" s="137"/>
    </row>
    <row r="161" spans="1:10" s="42" customFormat="1" ht="22.5" x14ac:dyDescent="0.25">
      <c r="A161" s="312">
        <v>42</v>
      </c>
      <c r="B161" s="313"/>
      <c r="C161" s="314"/>
      <c r="D161" s="136" t="s">
        <v>48</v>
      </c>
      <c r="E161" s="137">
        <f t="shared" si="77"/>
        <v>6636.14</v>
      </c>
      <c r="F161" s="137">
        <v>600</v>
      </c>
      <c r="G161" s="137">
        <f t="shared" si="77"/>
        <v>600</v>
      </c>
      <c r="H161" s="137">
        <f t="shared" si="77"/>
        <v>600</v>
      </c>
      <c r="I161" s="137"/>
      <c r="J161" s="137"/>
    </row>
    <row r="162" spans="1:10" s="42" customFormat="1" x14ac:dyDescent="0.25">
      <c r="A162" s="312">
        <v>422</v>
      </c>
      <c r="B162" s="313"/>
      <c r="C162" s="314"/>
      <c r="D162" s="136" t="s">
        <v>91</v>
      </c>
      <c r="E162" s="137">
        <f>E163</f>
        <v>6636.14</v>
      </c>
      <c r="F162" s="137">
        <f>F163</f>
        <v>0</v>
      </c>
      <c r="G162" s="137">
        <v>600</v>
      </c>
      <c r="H162" s="137">
        <v>600</v>
      </c>
      <c r="I162" s="137"/>
      <c r="J162" s="137"/>
    </row>
    <row r="163" spans="1:10" x14ac:dyDescent="0.25">
      <c r="A163" s="315">
        <v>4221</v>
      </c>
      <c r="B163" s="316"/>
      <c r="C163" s="317"/>
      <c r="D163" s="141" t="s">
        <v>92</v>
      </c>
      <c r="E163" s="142">
        <v>6636.14</v>
      </c>
      <c r="F163" s="142">
        <v>0</v>
      </c>
      <c r="G163" s="142">
        <v>0</v>
      </c>
      <c r="H163" s="142">
        <v>0</v>
      </c>
      <c r="I163" s="142"/>
      <c r="J163" s="142"/>
    </row>
    <row r="164" spans="1:10" ht="22.5" x14ac:dyDescent="0.25">
      <c r="A164" s="253">
        <v>424</v>
      </c>
      <c r="B164" s="257"/>
      <c r="C164" s="258"/>
      <c r="D164" s="259" t="s">
        <v>94</v>
      </c>
      <c r="E164" s="142">
        <v>0</v>
      </c>
      <c r="F164" s="142">
        <v>0</v>
      </c>
      <c r="G164" s="142">
        <v>600</v>
      </c>
      <c r="H164" s="142">
        <v>600</v>
      </c>
      <c r="I164" s="142"/>
      <c r="J164" s="142"/>
    </row>
    <row r="165" spans="1:10" x14ac:dyDescent="0.25">
      <c r="A165" s="256">
        <v>4241</v>
      </c>
      <c r="B165" s="257"/>
      <c r="C165" s="258"/>
      <c r="D165" s="141" t="s">
        <v>167</v>
      </c>
      <c r="E165" s="142">
        <v>0</v>
      </c>
      <c r="F165" s="142">
        <v>0</v>
      </c>
      <c r="G165" s="142">
        <v>600</v>
      </c>
      <c r="H165" s="142">
        <v>600</v>
      </c>
      <c r="I165" s="142"/>
      <c r="J165" s="142"/>
    </row>
    <row r="166" spans="1:10" s="42" customFormat="1" x14ac:dyDescent="0.25">
      <c r="A166" s="324" t="s">
        <v>137</v>
      </c>
      <c r="B166" s="325"/>
      <c r="C166" s="326"/>
      <c r="D166" s="127" t="s">
        <v>172</v>
      </c>
      <c r="E166" s="131">
        <f t="shared" ref="E166:H170" si="78">E167</f>
        <v>0</v>
      </c>
      <c r="F166" s="131">
        <f t="shared" si="78"/>
        <v>0</v>
      </c>
      <c r="G166" s="131">
        <f t="shared" si="78"/>
        <v>0</v>
      </c>
      <c r="H166" s="131">
        <f t="shared" si="78"/>
        <v>0</v>
      </c>
      <c r="I166" s="131"/>
      <c r="J166" s="131"/>
    </row>
    <row r="167" spans="1:10" s="42" customFormat="1" x14ac:dyDescent="0.25">
      <c r="A167" s="306" t="s">
        <v>120</v>
      </c>
      <c r="B167" s="307"/>
      <c r="C167" s="308"/>
      <c r="D167" s="134" t="s">
        <v>121</v>
      </c>
      <c r="E167" s="135">
        <f t="shared" si="78"/>
        <v>0</v>
      </c>
      <c r="F167" s="135">
        <f t="shared" si="78"/>
        <v>0</v>
      </c>
      <c r="G167" s="135">
        <f t="shared" si="78"/>
        <v>0</v>
      </c>
      <c r="H167" s="135">
        <f t="shared" si="78"/>
        <v>0</v>
      </c>
      <c r="I167" s="135"/>
      <c r="J167" s="135"/>
    </row>
    <row r="168" spans="1:10" s="42" customFormat="1" ht="22.5" x14ac:dyDescent="0.25">
      <c r="A168" s="309">
        <v>4</v>
      </c>
      <c r="B168" s="310"/>
      <c r="C168" s="311"/>
      <c r="D168" s="136" t="s">
        <v>23</v>
      </c>
      <c r="E168" s="137">
        <f t="shared" si="78"/>
        <v>0</v>
      </c>
      <c r="F168" s="137">
        <f t="shared" si="78"/>
        <v>0</v>
      </c>
      <c r="G168" s="137">
        <f t="shared" si="78"/>
        <v>0</v>
      </c>
      <c r="H168" s="137">
        <f t="shared" si="78"/>
        <v>0</v>
      </c>
      <c r="I168" s="137"/>
      <c r="J168" s="137"/>
    </row>
    <row r="169" spans="1:10" s="42" customFormat="1" ht="22.5" x14ac:dyDescent="0.25">
      <c r="A169" s="312">
        <v>45</v>
      </c>
      <c r="B169" s="313"/>
      <c r="C169" s="314"/>
      <c r="D169" s="136" t="s">
        <v>114</v>
      </c>
      <c r="E169" s="137">
        <f t="shared" si="78"/>
        <v>0</v>
      </c>
      <c r="F169" s="137">
        <f t="shared" si="78"/>
        <v>0</v>
      </c>
      <c r="G169" s="137">
        <f t="shared" si="78"/>
        <v>0</v>
      </c>
      <c r="H169" s="137">
        <f t="shared" si="78"/>
        <v>0</v>
      </c>
      <c r="I169" s="137"/>
      <c r="J169" s="137"/>
    </row>
    <row r="170" spans="1:10" s="42" customFormat="1" ht="22.5" x14ac:dyDescent="0.25">
      <c r="A170" s="312">
        <v>451</v>
      </c>
      <c r="B170" s="313"/>
      <c r="C170" s="314"/>
      <c r="D170" s="136" t="s">
        <v>115</v>
      </c>
      <c r="E170" s="137">
        <f t="shared" si="78"/>
        <v>0</v>
      </c>
      <c r="F170" s="137">
        <f t="shared" si="78"/>
        <v>0</v>
      </c>
      <c r="G170" s="137">
        <f t="shared" si="78"/>
        <v>0</v>
      </c>
      <c r="H170" s="137">
        <f t="shared" si="78"/>
        <v>0</v>
      </c>
      <c r="I170" s="137"/>
      <c r="J170" s="137"/>
    </row>
    <row r="171" spans="1:10" ht="22.5" x14ac:dyDescent="0.25">
      <c r="A171" s="315">
        <v>4511</v>
      </c>
      <c r="B171" s="316"/>
      <c r="C171" s="317"/>
      <c r="D171" s="141" t="s">
        <v>115</v>
      </c>
      <c r="E171" s="142"/>
      <c r="F171" s="142">
        <v>0</v>
      </c>
      <c r="G171" s="142">
        <v>0</v>
      </c>
      <c r="H171" s="142">
        <v>0</v>
      </c>
      <c r="I171" s="142"/>
      <c r="J171" s="142"/>
    </row>
    <row r="172" spans="1:10" s="42" customFormat="1" ht="22.5" x14ac:dyDescent="0.25">
      <c r="A172" s="324" t="s">
        <v>118</v>
      </c>
      <c r="B172" s="325"/>
      <c r="C172" s="326"/>
      <c r="D172" s="127" t="s">
        <v>191</v>
      </c>
      <c r="E172" s="131">
        <v>1025811.05</v>
      </c>
      <c r="F172" s="131">
        <v>0</v>
      </c>
      <c r="G172" s="131">
        <v>0</v>
      </c>
      <c r="H172" s="131">
        <v>0</v>
      </c>
      <c r="I172" s="131"/>
      <c r="J172" s="131"/>
    </row>
    <row r="173" spans="1:10" s="42" customFormat="1" x14ac:dyDescent="0.25">
      <c r="A173" s="318" t="s">
        <v>119</v>
      </c>
      <c r="B173" s="319"/>
      <c r="C173" s="320"/>
      <c r="D173" s="145" t="s">
        <v>19</v>
      </c>
      <c r="E173" s="146">
        <v>22178.82</v>
      </c>
      <c r="F173" s="146">
        <v>18249.39</v>
      </c>
      <c r="G173" s="146">
        <v>18249.39</v>
      </c>
      <c r="H173" s="146">
        <v>36798.65</v>
      </c>
      <c r="I173" s="146"/>
      <c r="J173" s="146"/>
    </row>
    <row r="174" spans="1:10" s="42" customFormat="1" x14ac:dyDescent="0.25">
      <c r="A174" s="306" t="s">
        <v>192</v>
      </c>
      <c r="B174" s="307"/>
      <c r="C174" s="308"/>
      <c r="D174" s="134" t="s">
        <v>201</v>
      </c>
      <c r="E174" s="135">
        <v>22178.82</v>
      </c>
      <c r="F174" s="135">
        <f t="shared" ref="F174" si="79">F175</f>
        <v>18249.39</v>
      </c>
      <c r="G174" s="135">
        <v>18249.39</v>
      </c>
      <c r="H174" s="135">
        <v>36798.65</v>
      </c>
      <c r="I174" s="135"/>
      <c r="J174" s="135"/>
    </row>
    <row r="175" spans="1:10" s="42" customFormat="1" x14ac:dyDescent="0.25">
      <c r="A175" s="309">
        <v>3</v>
      </c>
      <c r="B175" s="310"/>
      <c r="C175" s="311"/>
      <c r="D175" s="136" t="s">
        <v>21</v>
      </c>
      <c r="E175" s="137">
        <v>22170.26</v>
      </c>
      <c r="F175" s="137">
        <v>18249.39</v>
      </c>
      <c r="G175" s="137">
        <v>18249.39</v>
      </c>
      <c r="H175" s="137">
        <v>36798.65</v>
      </c>
      <c r="I175" s="137"/>
      <c r="J175" s="137"/>
    </row>
    <row r="176" spans="1:10" s="42" customFormat="1" x14ac:dyDescent="0.25">
      <c r="A176" s="312">
        <v>32</v>
      </c>
      <c r="B176" s="313"/>
      <c r="C176" s="314"/>
      <c r="D176" s="136" t="s">
        <v>34</v>
      </c>
      <c r="E176" s="137">
        <f>E177+E181+E186+E195</f>
        <v>22075.95</v>
      </c>
      <c r="F176" s="137">
        <v>18116.669999999998</v>
      </c>
      <c r="G176" s="137">
        <v>18116.669999999998</v>
      </c>
      <c r="H176" s="137">
        <v>36316.33</v>
      </c>
      <c r="I176" s="137"/>
      <c r="J176" s="137"/>
    </row>
    <row r="177" spans="1:10" s="42" customFormat="1" x14ac:dyDescent="0.25">
      <c r="A177" s="312">
        <v>321</v>
      </c>
      <c r="B177" s="313"/>
      <c r="C177" s="314"/>
      <c r="D177" s="136" t="s">
        <v>74</v>
      </c>
      <c r="E177" s="137">
        <v>5363.03</v>
      </c>
      <c r="F177" s="137">
        <v>4313.49</v>
      </c>
      <c r="G177" s="137">
        <v>4313.49</v>
      </c>
      <c r="H177" s="137">
        <v>8672.4</v>
      </c>
      <c r="I177" s="137"/>
      <c r="J177" s="137"/>
    </row>
    <row r="178" spans="1:10" x14ac:dyDescent="0.25">
      <c r="A178" s="315">
        <v>3211</v>
      </c>
      <c r="B178" s="316"/>
      <c r="C178" s="317"/>
      <c r="D178" s="141" t="s">
        <v>84</v>
      </c>
      <c r="E178" s="142">
        <v>4430.3900000000003</v>
      </c>
      <c r="F178" s="142">
        <v>3318.07</v>
      </c>
      <c r="G178" s="142">
        <v>3318.07</v>
      </c>
      <c r="H178" s="142">
        <v>7640.75</v>
      </c>
      <c r="I178" s="142"/>
      <c r="J178" s="142"/>
    </row>
    <row r="179" spans="1:10" x14ac:dyDescent="0.25">
      <c r="A179" s="150">
        <v>3213</v>
      </c>
      <c r="B179" s="151"/>
      <c r="C179" s="152"/>
      <c r="D179" s="141" t="s">
        <v>122</v>
      </c>
      <c r="E179" s="142"/>
      <c r="F179" s="142">
        <v>663.61</v>
      </c>
      <c r="G179" s="142">
        <v>663.61</v>
      </c>
      <c r="H179" s="142">
        <v>431.53</v>
      </c>
      <c r="I179" s="142"/>
      <c r="J179" s="142"/>
    </row>
    <row r="180" spans="1:10" x14ac:dyDescent="0.25">
      <c r="A180" s="150">
        <v>3214</v>
      </c>
      <c r="B180" s="151"/>
      <c r="C180" s="152"/>
      <c r="D180" s="141" t="s">
        <v>86</v>
      </c>
      <c r="E180" s="142">
        <v>932.64</v>
      </c>
      <c r="F180" s="142">
        <v>331.81</v>
      </c>
      <c r="G180" s="142">
        <v>331.81</v>
      </c>
      <c r="H180" s="142">
        <v>600.12</v>
      </c>
      <c r="I180" s="142"/>
      <c r="J180" s="142"/>
    </row>
    <row r="181" spans="1:10" s="42" customFormat="1" x14ac:dyDescent="0.25">
      <c r="A181" s="312">
        <v>322</v>
      </c>
      <c r="B181" s="313"/>
      <c r="C181" s="314"/>
      <c r="D181" s="136" t="s">
        <v>76</v>
      </c>
      <c r="E181" s="137">
        <v>5800.18</v>
      </c>
      <c r="F181" s="137">
        <v>8029.73</v>
      </c>
      <c r="G181" s="137">
        <v>8029.73</v>
      </c>
      <c r="H181" s="137">
        <v>12182.13</v>
      </c>
      <c r="I181" s="137"/>
      <c r="J181" s="137"/>
    </row>
    <row r="182" spans="1:10" s="42" customFormat="1" ht="22.5" x14ac:dyDescent="0.25">
      <c r="A182" s="150">
        <v>3221</v>
      </c>
      <c r="B182" s="154"/>
      <c r="C182" s="155"/>
      <c r="D182" s="141" t="s">
        <v>123</v>
      </c>
      <c r="E182" s="142">
        <v>1301.29</v>
      </c>
      <c r="F182" s="142">
        <v>0</v>
      </c>
      <c r="G182" s="142">
        <v>1990.84</v>
      </c>
      <c r="H182" s="142">
        <v>2654.19</v>
      </c>
      <c r="I182" s="142"/>
      <c r="J182" s="142"/>
    </row>
    <row r="183" spans="1:10" x14ac:dyDescent="0.25">
      <c r="A183" s="315">
        <v>3223</v>
      </c>
      <c r="B183" s="316"/>
      <c r="C183" s="317"/>
      <c r="D183" s="141" t="s">
        <v>99</v>
      </c>
      <c r="E183" s="142">
        <v>3146.53</v>
      </c>
      <c r="F183" s="142">
        <v>0</v>
      </c>
      <c r="G183" s="142">
        <v>5574.36</v>
      </c>
      <c r="H183" s="142">
        <v>9101.75</v>
      </c>
      <c r="I183" s="142"/>
      <c r="J183" s="142"/>
    </row>
    <row r="184" spans="1:10" x14ac:dyDescent="0.25">
      <c r="A184" s="315">
        <v>3225</v>
      </c>
      <c r="B184" s="316"/>
      <c r="C184" s="317"/>
      <c r="D184" s="141" t="s">
        <v>124</v>
      </c>
      <c r="E184" s="142">
        <v>1215.93</v>
      </c>
      <c r="F184" s="142">
        <v>0</v>
      </c>
      <c r="G184" s="142">
        <v>265.45</v>
      </c>
      <c r="H184" s="142">
        <v>426.19</v>
      </c>
      <c r="I184" s="142"/>
      <c r="J184" s="142"/>
    </row>
    <row r="185" spans="1:10" x14ac:dyDescent="0.25">
      <c r="A185" s="150">
        <v>3227</v>
      </c>
      <c r="B185" s="151"/>
      <c r="C185" s="152"/>
      <c r="D185" s="141" t="s">
        <v>195</v>
      </c>
      <c r="E185" s="142">
        <v>136.43</v>
      </c>
      <c r="F185" s="142">
        <v>0</v>
      </c>
      <c r="G185" s="142">
        <v>199.08</v>
      </c>
      <c r="H185" s="142">
        <v>0</v>
      </c>
      <c r="I185" s="142"/>
      <c r="J185" s="142"/>
    </row>
    <row r="186" spans="1:10" s="42" customFormat="1" x14ac:dyDescent="0.25">
      <c r="A186" s="312">
        <v>323</v>
      </c>
      <c r="B186" s="313"/>
      <c r="C186" s="314"/>
      <c r="D186" s="136" t="s">
        <v>89</v>
      </c>
      <c r="E186" s="137">
        <v>8009.34</v>
      </c>
      <c r="F186" s="137">
        <v>0</v>
      </c>
      <c r="G186" s="137">
        <v>3915.33</v>
      </c>
      <c r="H186" s="137">
        <v>11811.77</v>
      </c>
      <c r="I186" s="137"/>
      <c r="J186" s="137"/>
    </row>
    <row r="187" spans="1:10" x14ac:dyDescent="0.25">
      <c r="A187" s="315">
        <v>3231</v>
      </c>
      <c r="B187" s="316"/>
      <c r="C187" s="317"/>
      <c r="D187" s="141" t="s">
        <v>126</v>
      </c>
      <c r="E187" s="142">
        <v>1277.69</v>
      </c>
      <c r="F187" s="142">
        <v>0</v>
      </c>
      <c r="G187" s="142">
        <v>464.53</v>
      </c>
      <c r="H187" s="142">
        <v>1865.78</v>
      </c>
      <c r="I187" s="142"/>
      <c r="J187" s="142"/>
    </row>
    <row r="188" spans="1:10" x14ac:dyDescent="0.25">
      <c r="A188" s="150">
        <v>3233</v>
      </c>
      <c r="B188" s="151"/>
      <c r="C188" s="152"/>
      <c r="D188" s="141" t="s">
        <v>193</v>
      </c>
      <c r="E188" s="142">
        <v>0</v>
      </c>
      <c r="F188" s="142">
        <v>0</v>
      </c>
      <c r="G188" s="142"/>
      <c r="H188" s="142">
        <v>200</v>
      </c>
      <c r="I188" s="142"/>
      <c r="J188" s="142"/>
    </row>
    <row r="189" spans="1:10" x14ac:dyDescent="0.25">
      <c r="A189" s="150">
        <v>3234</v>
      </c>
      <c r="B189" s="151"/>
      <c r="C189" s="152"/>
      <c r="D189" s="141" t="s">
        <v>103</v>
      </c>
      <c r="E189" s="142">
        <v>120.81</v>
      </c>
      <c r="F189" s="142">
        <v>0</v>
      </c>
      <c r="G189" s="142">
        <v>1061.78</v>
      </c>
      <c r="H189" s="142">
        <v>137.08000000000001</v>
      </c>
      <c r="I189" s="142"/>
      <c r="J189" s="142"/>
    </row>
    <row r="190" spans="1:10" x14ac:dyDescent="0.25">
      <c r="A190" s="150">
        <v>3235</v>
      </c>
      <c r="B190" s="151"/>
      <c r="C190" s="152"/>
      <c r="D190" s="141" t="s">
        <v>189</v>
      </c>
      <c r="E190" s="142">
        <v>216.51</v>
      </c>
      <c r="F190" s="142">
        <v>0</v>
      </c>
      <c r="G190" s="142">
        <v>265.45</v>
      </c>
      <c r="H190" s="142">
        <v>618.27</v>
      </c>
      <c r="I190" s="142"/>
      <c r="J190" s="142"/>
    </row>
    <row r="191" spans="1:10" x14ac:dyDescent="0.25">
      <c r="A191" s="150">
        <v>3236</v>
      </c>
      <c r="B191" s="151"/>
      <c r="C191" s="152"/>
      <c r="D191" s="141" t="s">
        <v>104</v>
      </c>
      <c r="E191" s="142">
        <v>23.14</v>
      </c>
      <c r="F191" s="142">
        <v>0</v>
      </c>
      <c r="G191" s="142"/>
      <c r="H191" s="142">
        <v>0</v>
      </c>
      <c r="I191" s="142"/>
      <c r="J191" s="142"/>
    </row>
    <row r="192" spans="1:10" x14ac:dyDescent="0.25">
      <c r="A192" s="150">
        <v>3237</v>
      </c>
      <c r="B192" s="151"/>
      <c r="C192" s="152"/>
      <c r="D192" s="141" t="s">
        <v>90</v>
      </c>
      <c r="E192" s="142">
        <v>5730.49</v>
      </c>
      <c r="F192" s="142">
        <v>0</v>
      </c>
      <c r="G192" s="142">
        <v>2123.5700000000002</v>
      </c>
      <c r="H192" s="142">
        <v>8155.97</v>
      </c>
      <c r="I192" s="142"/>
      <c r="J192" s="142"/>
    </row>
    <row r="193" spans="1:10" x14ac:dyDescent="0.25">
      <c r="A193" s="150">
        <v>3238</v>
      </c>
      <c r="B193" s="151"/>
      <c r="C193" s="152"/>
      <c r="D193" s="141" t="s">
        <v>106</v>
      </c>
      <c r="E193" s="142">
        <v>273.11</v>
      </c>
      <c r="F193" s="142">
        <v>0</v>
      </c>
      <c r="G193" s="142"/>
      <c r="H193" s="142">
        <v>149.31</v>
      </c>
      <c r="I193" s="142"/>
      <c r="J193" s="142"/>
    </row>
    <row r="194" spans="1:10" x14ac:dyDescent="0.25">
      <c r="A194" s="315">
        <v>3239</v>
      </c>
      <c r="B194" s="316"/>
      <c r="C194" s="317"/>
      <c r="D194" s="141" t="s">
        <v>107</v>
      </c>
      <c r="E194" s="142">
        <v>367.59</v>
      </c>
      <c r="F194" s="142">
        <v>0</v>
      </c>
      <c r="G194" s="142"/>
      <c r="H194" s="142">
        <v>685.36</v>
      </c>
      <c r="I194" s="142"/>
      <c r="J194" s="142"/>
    </row>
    <row r="195" spans="1:10" s="42" customFormat="1" ht="22.5" x14ac:dyDescent="0.25">
      <c r="A195" s="312">
        <v>329</v>
      </c>
      <c r="B195" s="313"/>
      <c r="C195" s="314"/>
      <c r="D195" s="136" t="s">
        <v>79</v>
      </c>
      <c r="E195" s="137">
        <v>2903.4</v>
      </c>
      <c r="F195" s="137">
        <v>0</v>
      </c>
      <c r="G195" s="137">
        <v>1858.12</v>
      </c>
      <c r="H195" s="137">
        <v>3650.03</v>
      </c>
      <c r="I195" s="137"/>
      <c r="J195" s="137"/>
    </row>
    <row r="196" spans="1:10" x14ac:dyDescent="0.25">
      <c r="A196" s="315">
        <v>3293</v>
      </c>
      <c r="B196" s="316"/>
      <c r="C196" s="317"/>
      <c r="D196" s="141" t="s">
        <v>116</v>
      </c>
      <c r="E196" s="142">
        <v>825.06</v>
      </c>
      <c r="F196" s="142">
        <v>0</v>
      </c>
      <c r="G196" s="142">
        <v>796.34</v>
      </c>
      <c r="H196" s="142">
        <v>491.18</v>
      </c>
      <c r="I196" s="142"/>
      <c r="J196" s="142"/>
    </row>
    <row r="197" spans="1:10" x14ac:dyDescent="0.25">
      <c r="A197" s="150">
        <v>3294</v>
      </c>
      <c r="B197" s="151"/>
      <c r="C197" s="152"/>
      <c r="D197" s="141" t="s">
        <v>108</v>
      </c>
      <c r="E197" s="142">
        <v>104.52</v>
      </c>
      <c r="F197" s="142">
        <v>0</v>
      </c>
      <c r="G197" s="142"/>
      <c r="H197" s="142">
        <v>117.21</v>
      </c>
      <c r="I197" s="142"/>
      <c r="J197" s="142"/>
    </row>
    <row r="198" spans="1:10" x14ac:dyDescent="0.25">
      <c r="A198" s="150">
        <v>3295</v>
      </c>
      <c r="B198" s="151"/>
      <c r="C198" s="152"/>
      <c r="D198" s="141" t="s">
        <v>78</v>
      </c>
      <c r="E198" s="142">
        <v>0</v>
      </c>
      <c r="F198" s="142">
        <v>0</v>
      </c>
      <c r="G198" s="142"/>
      <c r="H198" s="142"/>
      <c r="I198" s="142"/>
      <c r="J198" s="142"/>
    </row>
    <row r="199" spans="1:10" x14ac:dyDescent="0.25">
      <c r="A199" s="315">
        <v>3299</v>
      </c>
      <c r="B199" s="316"/>
      <c r="C199" s="317"/>
      <c r="D199" s="141" t="s">
        <v>79</v>
      </c>
      <c r="E199" s="142">
        <v>1973.82</v>
      </c>
      <c r="F199" s="142">
        <v>0</v>
      </c>
      <c r="G199" s="142">
        <v>1061.78</v>
      </c>
      <c r="H199" s="142">
        <v>3041.64</v>
      </c>
      <c r="I199" s="142"/>
      <c r="J199" s="142"/>
    </row>
    <row r="200" spans="1:10" x14ac:dyDescent="0.25">
      <c r="A200" s="153">
        <v>34</v>
      </c>
      <c r="B200" s="151"/>
      <c r="C200" s="152"/>
      <c r="D200" s="259" t="s">
        <v>81</v>
      </c>
      <c r="E200" s="137">
        <v>102.87</v>
      </c>
      <c r="F200" s="137">
        <v>132.72</v>
      </c>
      <c r="G200" s="142">
        <v>132.72</v>
      </c>
      <c r="H200" s="137">
        <v>463.58</v>
      </c>
      <c r="I200" s="137"/>
      <c r="J200" s="137"/>
    </row>
    <row r="201" spans="1:10" x14ac:dyDescent="0.25">
      <c r="A201" s="153">
        <v>343</v>
      </c>
      <c r="B201" s="151"/>
      <c r="C201" s="152"/>
      <c r="D201" s="141" t="s">
        <v>82</v>
      </c>
      <c r="E201" s="137">
        <v>102.87</v>
      </c>
      <c r="F201" s="142">
        <v>0</v>
      </c>
      <c r="G201" s="142">
        <v>132.72</v>
      </c>
      <c r="H201" s="137">
        <v>463.58</v>
      </c>
      <c r="I201" s="142"/>
      <c r="J201" s="142"/>
    </row>
    <row r="202" spans="1:10" x14ac:dyDescent="0.25">
      <c r="A202" s="150">
        <v>3431</v>
      </c>
      <c r="B202" s="151"/>
      <c r="C202" s="152"/>
      <c r="D202" s="141" t="s">
        <v>194</v>
      </c>
      <c r="E202" s="142">
        <v>102.87</v>
      </c>
      <c r="F202" s="142">
        <v>0</v>
      </c>
      <c r="G202" s="142">
        <v>132.72</v>
      </c>
      <c r="H202" s="142">
        <v>452.37</v>
      </c>
      <c r="I202" s="142"/>
      <c r="J202" s="142"/>
    </row>
    <row r="203" spans="1:10" x14ac:dyDescent="0.25">
      <c r="A203" s="256">
        <v>3433</v>
      </c>
      <c r="B203" s="257"/>
      <c r="C203" s="258"/>
      <c r="D203" s="141" t="s">
        <v>83</v>
      </c>
      <c r="E203" s="142"/>
      <c r="F203" s="142"/>
      <c r="G203" s="142"/>
      <c r="H203" s="142">
        <v>11.21</v>
      </c>
      <c r="I203" s="142"/>
      <c r="J203" s="142"/>
    </row>
    <row r="204" spans="1:10" x14ac:dyDescent="0.25">
      <c r="A204" s="253">
        <v>38</v>
      </c>
      <c r="B204" s="257"/>
      <c r="C204" s="258"/>
      <c r="D204" s="259" t="s">
        <v>309</v>
      </c>
      <c r="E204" s="142"/>
      <c r="F204" s="142"/>
      <c r="G204" s="142"/>
      <c r="H204" s="137">
        <v>18.739999999999998</v>
      </c>
      <c r="I204" s="142"/>
      <c r="J204" s="142"/>
    </row>
    <row r="205" spans="1:10" x14ac:dyDescent="0.25">
      <c r="A205" s="253">
        <v>381</v>
      </c>
      <c r="B205" s="257"/>
      <c r="C205" s="258"/>
      <c r="D205" s="141" t="s">
        <v>308</v>
      </c>
      <c r="E205" s="142"/>
      <c r="F205" s="142"/>
      <c r="G205" s="142"/>
      <c r="H205" s="137">
        <v>18.739999999999998</v>
      </c>
      <c r="I205" s="142"/>
      <c r="J205" s="142"/>
    </row>
    <row r="206" spans="1:10" x14ac:dyDescent="0.25">
      <c r="A206" s="256">
        <v>3812</v>
      </c>
      <c r="B206" s="257"/>
      <c r="C206" s="258"/>
      <c r="D206" s="141" t="s">
        <v>307</v>
      </c>
      <c r="E206" s="142"/>
      <c r="F206" s="142"/>
      <c r="G206" s="142"/>
      <c r="H206" s="142">
        <v>18.739999999999998</v>
      </c>
      <c r="I206" s="142"/>
      <c r="J206" s="142"/>
    </row>
    <row r="207" spans="1:10" x14ac:dyDescent="0.25">
      <c r="A207" s="318" t="s">
        <v>119</v>
      </c>
      <c r="B207" s="319"/>
      <c r="C207" s="320"/>
      <c r="D207" s="149" t="s">
        <v>19</v>
      </c>
      <c r="E207" s="146">
        <v>691.63</v>
      </c>
      <c r="F207" s="146">
        <v>1592.68</v>
      </c>
      <c r="G207" s="146">
        <v>1000</v>
      </c>
      <c r="H207" s="146">
        <v>23.58</v>
      </c>
      <c r="I207" s="146"/>
      <c r="J207" s="146"/>
    </row>
    <row r="208" spans="1:10" x14ac:dyDescent="0.25">
      <c r="A208" s="306" t="s">
        <v>192</v>
      </c>
      <c r="B208" s="307"/>
      <c r="C208" s="308"/>
      <c r="D208" s="156" t="s">
        <v>201</v>
      </c>
      <c r="E208" s="135">
        <f t="shared" ref="E208:F208" si="80">E209</f>
        <v>691.63</v>
      </c>
      <c r="F208" s="135">
        <f t="shared" si="80"/>
        <v>1592.68</v>
      </c>
      <c r="G208" s="135">
        <v>1000</v>
      </c>
      <c r="H208" s="135">
        <v>23.58</v>
      </c>
      <c r="I208" s="135"/>
      <c r="J208" s="135"/>
    </row>
    <row r="209" spans="1:10" x14ac:dyDescent="0.25">
      <c r="A209" s="309">
        <v>3</v>
      </c>
      <c r="B209" s="310"/>
      <c r="C209" s="311"/>
      <c r="D209" s="157" t="s">
        <v>21</v>
      </c>
      <c r="E209" s="137">
        <v>691.63</v>
      </c>
      <c r="F209" s="137">
        <v>1592.68</v>
      </c>
      <c r="G209" s="137">
        <v>1000</v>
      </c>
      <c r="H209" s="137">
        <v>23.58</v>
      </c>
      <c r="I209" s="137"/>
      <c r="J209" s="137"/>
    </row>
    <row r="210" spans="1:10" x14ac:dyDescent="0.25">
      <c r="A210" s="312">
        <v>32</v>
      </c>
      <c r="B210" s="313"/>
      <c r="C210" s="314"/>
      <c r="D210" s="157" t="s">
        <v>34</v>
      </c>
      <c r="E210" s="137">
        <v>691.63</v>
      </c>
      <c r="F210" s="137">
        <v>1592.68</v>
      </c>
      <c r="G210" s="137">
        <v>1592.68</v>
      </c>
      <c r="H210" s="137">
        <v>23.58</v>
      </c>
      <c r="I210" s="137"/>
      <c r="J210" s="137"/>
    </row>
    <row r="211" spans="1:10" x14ac:dyDescent="0.25">
      <c r="A211" s="312">
        <v>322</v>
      </c>
      <c r="B211" s="313"/>
      <c r="C211" s="314"/>
      <c r="D211" s="157" t="s">
        <v>76</v>
      </c>
      <c r="E211" s="137">
        <v>90.23</v>
      </c>
      <c r="F211" s="137">
        <v>0</v>
      </c>
      <c r="G211" s="137">
        <v>265.45</v>
      </c>
      <c r="H211" s="137">
        <v>23.58</v>
      </c>
      <c r="I211" s="137"/>
      <c r="J211" s="137"/>
    </row>
    <row r="212" spans="1:10" ht="22.5" x14ac:dyDescent="0.25">
      <c r="A212" s="150">
        <v>3224</v>
      </c>
      <c r="B212" s="151"/>
      <c r="C212" s="152"/>
      <c r="D212" s="141" t="s">
        <v>131</v>
      </c>
      <c r="E212" s="142">
        <v>90.23</v>
      </c>
      <c r="F212" s="142">
        <v>0</v>
      </c>
      <c r="G212" s="142">
        <v>265.45</v>
      </c>
      <c r="H212" s="142">
        <v>23.58</v>
      </c>
      <c r="I212" s="142"/>
      <c r="J212" s="142"/>
    </row>
    <row r="213" spans="1:10" x14ac:dyDescent="0.25">
      <c r="A213" s="312">
        <v>323</v>
      </c>
      <c r="B213" s="313"/>
      <c r="C213" s="314"/>
      <c r="D213" s="157" t="s">
        <v>89</v>
      </c>
      <c r="E213" s="137">
        <v>601.4</v>
      </c>
      <c r="F213" s="137">
        <v>0</v>
      </c>
      <c r="G213" s="137">
        <v>1327.23</v>
      </c>
      <c r="H213" s="137">
        <v>0</v>
      </c>
      <c r="I213" s="137"/>
      <c r="J213" s="137"/>
    </row>
    <row r="214" spans="1:10" ht="15.75" customHeight="1" x14ac:dyDescent="0.25">
      <c r="A214" s="150">
        <v>3232</v>
      </c>
      <c r="B214" s="151"/>
      <c r="C214" s="152"/>
      <c r="D214" s="141" t="s">
        <v>132</v>
      </c>
      <c r="E214" s="142">
        <v>601.4</v>
      </c>
      <c r="F214" s="142">
        <v>0</v>
      </c>
      <c r="G214" s="142">
        <v>0</v>
      </c>
      <c r="H214" s="142">
        <v>0</v>
      </c>
      <c r="I214" s="142"/>
      <c r="J214" s="142"/>
    </row>
    <row r="215" spans="1:10" x14ac:dyDescent="0.25">
      <c r="A215" s="318" t="s">
        <v>119</v>
      </c>
      <c r="B215" s="319"/>
      <c r="C215" s="320"/>
      <c r="D215" s="149" t="s">
        <v>19</v>
      </c>
      <c r="E215" s="146"/>
      <c r="F215" s="146">
        <v>0</v>
      </c>
      <c r="G215" s="146">
        <v>0</v>
      </c>
      <c r="H215" s="146">
        <v>0</v>
      </c>
      <c r="I215" s="146"/>
      <c r="J215" s="146"/>
    </row>
    <row r="216" spans="1:10" x14ac:dyDescent="0.25">
      <c r="A216" s="306" t="s">
        <v>206</v>
      </c>
      <c r="B216" s="307"/>
      <c r="C216" s="308"/>
      <c r="D216" s="156" t="s">
        <v>207</v>
      </c>
      <c r="E216" s="135"/>
      <c r="F216" s="135">
        <v>0</v>
      </c>
      <c r="G216" s="135">
        <f t="shared" ref="G216:H216" si="81">G217</f>
        <v>0</v>
      </c>
      <c r="H216" s="135">
        <f t="shared" si="81"/>
        <v>0</v>
      </c>
      <c r="I216" s="135"/>
      <c r="J216" s="135"/>
    </row>
    <row r="217" spans="1:10" x14ac:dyDescent="0.25">
      <c r="A217" s="309">
        <v>3</v>
      </c>
      <c r="B217" s="310"/>
      <c r="C217" s="311"/>
      <c r="D217" s="157" t="s">
        <v>21</v>
      </c>
      <c r="E217" s="137"/>
      <c r="F217" s="142">
        <v>0</v>
      </c>
      <c r="G217" s="142">
        <v>0</v>
      </c>
      <c r="H217" s="142">
        <v>0</v>
      </c>
      <c r="I217" s="142"/>
      <c r="J217" s="142"/>
    </row>
    <row r="218" spans="1:10" x14ac:dyDescent="0.25">
      <c r="A218" s="312">
        <v>32</v>
      </c>
      <c r="B218" s="313"/>
      <c r="C218" s="314"/>
      <c r="D218" s="157" t="s">
        <v>34</v>
      </c>
      <c r="E218" s="137"/>
      <c r="F218" s="142">
        <v>0</v>
      </c>
      <c r="G218" s="142">
        <v>0</v>
      </c>
      <c r="H218" s="142">
        <v>0</v>
      </c>
      <c r="I218" s="142"/>
      <c r="J218" s="142"/>
    </row>
    <row r="219" spans="1:10" x14ac:dyDescent="0.25">
      <c r="A219" s="312">
        <v>322</v>
      </c>
      <c r="B219" s="313"/>
      <c r="C219" s="314"/>
      <c r="D219" s="157" t="s">
        <v>76</v>
      </c>
      <c r="E219" s="142"/>
      <c r="F219" s="142">
        <v>0</v>
      </c>
      <c r="G219" s="142">
        <v>0</v>
      </c>
      <c r="H219" s="142">
        <v>0</v>
      </c>
      <c r="I219" s="142"/>
      <c r="J219" s="142"/>
    </row>
    <row r="220" spans="1:10" ht="17.25" customHeight="1" x14ac:dyDescent="0.25">
      <c r="A220" s="150">
        <v>3232</v>
      </c>
      <c r="B220" s="151"/>
      <c r="C220" s="152"/>
      <c r="D220" s="141" t="s">
        <v>132</v>
      </c>
      <c r="E220" s="142"/>
      <c r="F220" s="142">
        <v>0</v>
      </c>
      <c r="G220" s="142">
        <v>0</v>
      </c>
      <c r="H220" s="142">
        <v>0</v>
      </c>
      <c r="I220" s="142"/>
      <c r="J220" s="142"/>
    </row>
    <row r="221" spans="1:10" x14ac:dyDescent="0.25">
      <c r="A221" s="321" t="s">
        <v>119</v>
      </c>
      <c r="B221" s="322"/>
      <c r="C221" s="323"/>
      <c r="D221" s="158" t="s">
        <v>19</v>
      </c>
      <c r="E221" s="133">
        <v>0</v>
      </c>
      <c r="F221" s="133">
        <v>0</v>
      </c>
      <c r="G221" s="133">
        <v>0</v>
      </c>
      <c r="H221" s="133">
        <v>0</v>
      </c>
      <c r="I221" s="133"/>
      <c r="J221" s="133"/>
    </row>
    <row r="222" spans="1:10" x14ac:dyDescent="0.25">
      <c r="A222" s="306" t="s">
        <v>208</v>
      </c>
      <c r="B222" s="307"/>
      <c r="C222" s="308"/>
      <c r="D222" s="156" t="s">
        <v>173</v>
      </c>
      <c r="E222" s="135">
        <v>0</v>
      </c>
      <c r="F222" s="135">
        <v>0</v>
      </c>
      <c r="G222" s="135">
        <v>0</v>
      </c>
      <c r="H222" s="135">
        <v>0</v>
      </c>
      <c r="I222" s="135"/>
      <c r="J222" s="135"/>
    </row>
    <row r="223" spans="1:10" x14ac:dyDescent="0.25">
      <c r="A223" s="309">
        <v>3</v>
      </c>
      <c r="B223" s="310"/>
      <c r="C223" s="311"/>
      <c r="D223" s="157" t="s">
        <v>21</v>
      </c>
      <c r="E223" s="137">
        <v>0</v>
      </c>
      <c r="F223" s="137">
        <v>0</v>
      </c>
      <c r="G223" s="137">
        <v>0</v>
      </c>
      <c r="H223" s="137">
        <v>0</v>
      </c>
      <c r="I223" s="137"/>
      <c r="J223" s="137"/>
    </row>
    <row r="224" spans="1:10" x14ac:dyDescent="0.25">
      <c r="A224" s="312">
        <v>32</v>
      </c>
      <c r="B224" s="313"/>
      <c r="C224" s="314"/>
      <c r="D224" s="157" t="s">
        <v>34</v>
      </c>
      <c r="E224" s="137">
        <v>0</v>
      </c>
      <c r="F224" s="137">
        <v>0</v>
      </c>
      <c r="G224" s="137">
        <v>0</v>
      </c>
      <c r="H224" s="137">
        <v>0</v>
      </c>
      <c r="I224" s="137"/>
      <c r="J224" s="137"/>
    </row>
    <row r="225" spans="1:10" x14ac:dyDescent="0.25">
      <c r="A225" s="312">
        <v>322</v>
      </c>
      <c r="B225" s="313"/>
      <c r="C225" s="314"/>
      <c r="D225" s="157" t="s">
        <v>76</v>
      </c>
      <c r="E225" s="137">
        <v>0</v>
      </c>
      <c r="F225" s="137">
        <v>0</v>
      </c>
      <c r="G225" s="137">
        <v>0</v>
      </c>
      <c r="H225" s="137">
        <v>0</v>
      </c>
      <c r="I225" s="137"/>
      <c r="J225" s="137"/>
    </row>
    <row r="226" spans="1:10" x14ac:dyDescent="0.25">
      <c r="A226" s="150">
        <v>3225</v>
      </c>
      <c r="B226" s="151"/>
      <c r="C226" s="152"/>
      <c r="D226" s="141" t="s">
        <v>124</v>
      </c>
      <c r="E226" s="142">
        <v>0</v>
      </c>
      <c r="F226" s="137"/>
      <c r="G226" s="137"/>
      <c r="H226" s="137"/>
      <c r="I226" s="137"/>
      <c r="J226" s="137"/>
    </row>
    <row r="227" spans="1:10" ht="22.5" x14ac:dyDescent="0.25">
      <c r="A227" s="150">
        <v>3232</v>
      </c>
      <c r="B227" s="151"/>
      <c r="C227" s="152"/>
      <c r="D227" s="141" t="s">
        <v>132</v>
      </c>
      <c r="E227" s="142"/>
      <c r="F227" s="142">
        <v>0</v>
      </c>
      <c r="G227" s="142">
        <v>0</v>
      </c>
      <c r="H227" s="142">
        <v>0</v>
      </c>
      <c r="I227" s="142"/>
      <c r="J227" s="142"/>
    </row>
    <row r="228" spans="1:10" x14ac:dyDescent="0.25">
      <c r="A228" s="150">
        <v>3239</v>
      </c>
      <c r="B228" s="151"/>
      <c r="C228" s="152"/>
      <c r="D228" s="141" t="s">
        <v>107</v>
      </c>
      <c r="E228" s="142"/>
      <c r="F228" s="142"/>
      <c r="G228" s="142"/>
      <c r="H228" s="142"/>
      <c r="I228" s="142"/>
      <c r="J228" s="142"/>
    </row>
    <row r="229" spans="1:10" s="42" customFormat="1" ht="22.5" x14ac:dyDescent="0.25">
      <c r="A229" s="321" t="s">
        <v>129</v>
      </c>
      <c r="B229" s="322"/>
      <c r="C229" s="323"/>
      <c r="D229" s="158" t="s">
        <v>156</v>
      </c>
      <c r="E229" s="133"/>
      <c r="F229" s="133"/>
      <c r="G229" s="133"/>
      <c r="H229" s="133"/>
      <c r="I229" s="133"/>
      <c r="J229" s="133"/>
    </row>
    <row r="230" spans="1:10" s="42" customFormat="1" x14ac:dyDescent="0.25">
      <c r="A230" s="306" t="s">
        <v>192</v>
      </c>
      <c r="B230" s="307"/>
      <c r="C230" s="308"/>
      <c r="D230" s="134" t="s">
        <v>201</v>
      </c>
      <c r="E230" s="135">
        <f t="shared" ref="E230:F231" si="82">E231</f>
        <v>4417</v>
      </c>
      <c r="F230" s="135">
        <f t="shared" si="82"/>
        <v>0</v>
      </c>
      <c r="G230" s="135">
        <v>0</v>
      </c>
      <c r="H230" s="135">
        <v>3421.4</v>
      </c>
      <c r="I230" s="135"/>
      <c r="J230" s="135"/>
    </row>
    <row r="231" spans="1:10" s="42" customFormat="1" x14ac:dyDescent="0.25">
      <c r="A231" s="344">
        <v>3</v>
      </c>
      <c r="B231" s="345"/>
      <c r="C231" s="346"/>
      <c r="D231" s="136" t="s">
        <v>21</v>
      </c>
      <c r="E231" s="137">
        <f t="shared" si="82"/>
        <v>4417</v>
      </c>
      <c r="F231" s="137">
        <v>0</v>
      </c>
      <c r="G231" s="137">
        <v>0</v>
      </c>
      <c r="H231" s="137">
        <v>3421.4</v>
      </c>
      <c r="I231" s="137"/>
      <c r="J231" s="137"/>
    </row>
    <row r="232" spans="1:10" s="42" customFormat="1" x14ac:dyDescent="0.25">
      <c r="A232" s="312">
        <v>31</v>
      </c>
      <c r="B232" s="313"/>
      <c r="C232" s="314"/>
      <c r="D232" s="136" t="s">
        <v>22</v>
      </c>
      <c r="E232" s="137">
        <f t="shared" ref="E232" si="83">E233+E235+E237</f>
        <v>4417</v>
      </c>
      <c r="F232" s="137">
        <v>0</v>
      </c>
      <c r="G232" s="137">
        <v>0</v>
      </c>
      <c r="H232" s="137">
        <v>3421.4</v>
      </c>
      <c r="I232" s="137"/>
      <c r="J232" s="137"/>
    </row>
    <row r="233" spans="1:10" s="42" customFormat="1" x14ac:dyDescent="0.25">
      <c r="A233" s="312">
        <v>311</v>
      </c>
      <c r="B233" s="313"/>
      <c r="C233" s="314"/>
      <c r="D233" s="136" t="s">
        <v>145</v>
      </c>
      <c r="E233" s="137">
        <f t="shared" ref="E233" si="84">E234</f>
        <v>3791.42</v>
      </c>
      <c r="F233" s="137">
        <v>0</v>
      </c>
      <c r="G233" s="137">
        <v>0</v>
      </c>
      <c r="H233" s="137">
        <v>2378.88</v>
      </c>
      <c r="I233" s="137"/>
      <c r="J233" s="137"/>
    </row>
    <row r="234" spans="1:10" x14ac:dyDescent="0.25">
      <c r="A234" s="315">
        <v>3111</v>
      </c>
      <c r="B234" s="316"/>
      <c r="C234" s="317"/>
      <c r="D234" s="141" t="s">
        <v>70</v>
      </c>
      <c r="E234" s="142">
        <v>3791.42</v>
      </c>
      <c r="F234" s="142">
        <v>0</v>
      </c>
      <c r="G234" s="142">
        <v>0</v>
      </c>
      <c r="H234" s="142">
        <v>2378.88</v>
      </c>
      <c r="I234" s="142"/>
      <c r="J234" s="142"/>
    </row>
    <row r="235" spans="1:10" s="42" customFormat="1" x14ac:dyDescent="0.25">
      <c r="A235" s="312">
        <v>312</v>
      </c>
      <c r="B235" s="313"/>
      <c r="C235" s="314"/>
      <c r="D235" s="136" t="s">
        <v>71</v>
      </c>
      <c r="E235" s="137">
        <f t="shared" ref="E235:H235" si="85">E236</f>
        <v>0</v>
      </c>
      <c r="F235" s="137">
        <f t="shared" si="85"/>
        <v>0</v>
      </c>
      <c r="G235" s="137">
        <f t="shared" si="85"/>
        <v>0</v>
      </c>
      <c r="H235" s="137">
        <f t="shared" si="85"/>
        <v>650</v>
      </c>
      <c r="I235" s="137"/>
      <c r="J235" s="137"/>
    </row>
    <row r="236" spans="1:10" x14ac:dyDescent="0.25">
      <c r="A236" s="315">
        <v>3121</v>
      </c>
      <c r="B236" s="316"/>
      <c r="C236" s="317"/>
      <c r="D236" s="141" t="s">
        <v>71</v>
      </c>
      <c r="E236" s="142">
        <v>0</v>
      </c>
      <c r="F236" s="142">
        <v>0</v>
      </c>
      <c r="G236" s="142">
        <v>0</v>
      </c>
      <c r="H236" s="142">
        <v>650</v>
      </c>
      <c r="I236" s="142"/>
      <c r="J236" s="142"/>
    </row>
    <row r="237" spans="1:10" s="42" customFormat="1" x14ac:dyDescent="0.25">
      <c r="A237" s="312">
        <v>313</v>
      </c>
      <c r="B237" s="313"/>
      <c r="C237" s="314"/>
      <c r="D237" s="136" t="s">
        <v>72</v>
      </c>
      <c r="E237" s="137">
        <f t="shared" ref="E237:H237" si="86">E238</f>
        <v>625.58000000000004</v>
      </c>
      <c r="F237" s="137">
        <f t="shared" si="86"/>
        <v>0</v>
      </c>
      <c r="G237" s="137">
        <f t="shared" si="86"/>
        <v>0</v>
      </c>
      <c r="H237" s="137">
        <f t="shared" si="86"/>
        <v>392.52</v>
      </c>
      <c r="I237" s="137"/>
      <c r="J237" s="137"/>
    </row>
    <row r="238" spans="1:10" ht="22.5" x14ac:dyDescent="0.25">
      <c r="A238" s="315">
        <v>3132</v>
      </c>
      <c r="B238" s="316"/>
      <c r="C238" s="317"/>
      <c r="D238" s="141" t="s">
        <v>73</v>
      </c>
      <c r="E238" s="142">
        <v>625.58000000000004</v>
      </c>
      <c r="F238" s="142">
        <v>0</v>
      </c>
      <c r="G238" s="142">
        <v>0</v>
      </c>
      <c r="H238" s="142">
        <v>392.52</v>
      </c>
      <c r="I238" s="142"/>
      <c r="J238" s="142"/>
    </row>
    <row r="239" spans="1:10" ht="15" customHeight="1" x14ac:dyDescent="0.25">
      <c r="A239" s="306" t="s">
        <v>196</v>
      </c>
      <c r="B239" s="307"/>
      <c r="C239" s="308"/>
      <c r="D239" s="156" t="s">
        <v>200</v>
      </c>
      <c r="E239" s="135">
        <v>1348.5139999999999</v>
      </c>
      <c r="F239" s="160"/>
      <c r="G239" s="160"/>
      <c r="H239" s="135">
        <v>2869.43</v>
      </c>
      <c r="I239" s="160"/>
      <c r="J239" s="160"/>
    </row>
    <row r="240" spans="1:10" x14ac:dyDescent="0.25">
      <c r="A240" s="309">
        <v>3</v>
      </c>
      <c r="B240" s="310"/>
      <c r="C240" s="311"/>
      <c r="D240" s="157" t="s">
        <v>21</v>
      </c>
      <c r="E240" s="137">
        <v>0</v>
      </c>
      <c r="F240" s="137">
        <f t="shared" ref="F240:G240" si="87">F241</f>
        <v>0</v>
      </c>
      <c r="G240" s="137">
        <f t="shared" si="87"/>
        <v>0</v>
      </c>
      <c r="H240" s="137">
        <v>1049.83</v>
      </c>
      <c r="I240" s="137"/>
      <c r="J240" s="137"/>
    </row>
    <row r="241" spans="1:10" x14ac:dyDescent="0.25">
      <c r="A241" s="312">
        <v>31</v>
      </c>
      <c r="B241" s="313"/>
      <c r="C241" s="314"/>
      <c r="D241" s="157" t="s">
        <v>22</v>
      </c>
      <c r="E241" s="137">
        <f t="shared" ref="E241:H241" si="88">E242+E244+E246</f>
        <v>0</v>
      </c>
      <c r="F241" s="137">
        <f t="shared" si="88"/>
        <v>0</v>
      </c>
      <c r="G241" s="137">
        <f t="shared" si="88"/>
        <v>0</v>
      </c>
      <c r="H241" s="137">
        <f t="shared" si="88"/>
        <v>0</v>
      </c>
      <c r="I241" s="137"/>
      <c r="J241" s="137"/>
    </row>
    <row r="242" spans="1:10" x14ac:dyDescent="0.25">
      <c r="A242" s="312">
        <v>311</v>
      </c>
      <c r="B242" s="313"/>
      <c r="C242" s="314"/>
      <c r="D242" s="157" t="s">
        <v>145</v>
      </c>
      <c r="E242" s="137">
        <f t="shared" ref="E242:H242" si="89">E243</f>
        <v>0</v>
      </c>
      <c r="F242" s="137">
        <f t="shared" si="89"/>
        <v>0</v>
      </c>
      <c r="G242" s="137">
        <f t="shared" si="89"/>
        <v>0</v>
      </c>
      <c r="H242" s="137">
        <f t="shared" si="89"/>
        <v>0</v>
      </c>
      <c r="I242" s="137"/>
      <c r="J242" s="137"/>
    </row>
    <row r="243" spans="1:10" x14ac:dyDescent="0.25">
      <c r="A243" s="315">
        <v>3111</v>
      </c>
      <c r="B243" s="316"/>
      <c r="C243" s="317"/>
      <c r="D243" s="141" t="s">
        <v>70</v>
      </c>
      <c r="E243" s="142">
        <v>0</v>
      </c>
      <c r="F243" s="142">
        <v>0</v>
      </c>
      <c r="G243" s="142">
        <v>0</v>
      </c>
      <c r="H243" s="142">
        <v>0</v>
      </c>
      <c r="I243" s="142"/>
      <c r="J243" s="142"/>
    </row>
    <row r="244" spans="1:10" x14ac:dyDescent="0.25">
      <c r="A244" s="312">
        <v>312</v>
      </c>
      <c r="B244" s="313"/>
      <c r="C244" s="314"/>
      <c r="D244" s="157" t="s">
        <v>71</v>
      </c>
      <c r="E244" s="137">
        <f t="shared" ref="E244:H244" si="90">E245</f>
        <v>0</v>
      </c>
      <c r="F244" s="137">
        <f t="shared" si="90"/>
        <v>0</v>
      </c>
      <c r="G244" s="137">
        <f t="shared" si="90"/>
        <v>0</v>
      </c>
      <c r="H244" s="137">
        <f t="shared" si="90"/>
        <v>0</v>
      </c>
      <c r="I244" s="137"/>
      <c r="J244" s="137"/>
    </row>
    <row r="245" spans="1:10" x14ac:dyDescent="0.25">
      <c r="A245" s="315">
        <v>3121</v>
      </c>
      <c r="B245" s="316"/>
      <c r="C245" s="317"/>
      <c r="D245" s="141" t="s">
        <v>71</v>
      </c>
      <c r="E245" s="142">
        <v>0</v>
      </c>
      <c r="F245" s="142">
        <v>0</v>
      </c>
      <c r="G245" s="142">
        <v>0</v>
      </c>
      <c r="H245" s="142">
        <v>0</v>
      </c>
      <c r="I245" s="142"/>
      <c r="J245" s="142"/>
    </row>
    <row r="246" spans="1:10" x14ac:dyDescent="0.25">
      <c r="A246" s="312">
        <v>313</v>
      </c>
      <c r="B246" s="313"/>
      <c r="C246" s="314"/>
      <c r="D246" s="157" t="s">
        <v>72</v>
      </c>
      <c r="E246" s="137">
        <f t="shared" ref="E246:H246" si="91">E247</f>
        <v>0</v>
      </c>
      <c r="F246" s="137">
        <f t="shared" si="91"/>
        <v>0</v>
      </c>
      <c r="G246" s="137">
        <f t="shared" si="91"/>
        <v>0</v>
      </c>
      <c r="H246" s="137">
        <f t="shared" si="91"/>
        <v>0</v>
      </c>
      <c r="I246" s="137"/>
      <c r="J246" s="137"/>
    </row>
    <row r="247" spans="1:10" ht="22.5" x14ac:dyDescent="0.25">
      <c r="A247" s="315">
        <v>3132</v>
      </c>
      <c r="B247" s="316"/>
      <c r="C247" s="317"/>
      <c r="D247" s="141" t="s">
        <v>73</v>
      </c>
      <c r="E247" s="142">
        <v>0</v>
      </c>
      <c r="F247" s="142">
        <v>0</v>
      </c>
      <c r="G247" s="142">
        <v>0</v>
      </c>
      <c r="H247" s="142">
        <v>0</v>
      </c>
      <c r="I247" s="142"/>
      <c r="J247" s="142"/>
    </row>
    <row r="248" spans="1:10" ht="18" customHeight="1" x14ac:dyDescent="0.25">
      <c r="A248" s="153">
        <v>32</v>
      </c>
      <c r="B248" s="151"/>
      <c r="C248" s="152"/>
      <c r="D248" s="141" t="s">
        <v>34</v>
      </c>
      <c r="E248" s="137">
        <v>1348.51</v>
      </c>
      <c r="F248" s="142">
        <v>0</v>
      </c>
      <c r="G248" s="142">
        <v>0</v>
      </c>
      <c r="H248" s="137">
        <v>72.5</v>
      </c>
      <c r="I248" s="142"/>
      <c r="J248" s="142"/>
    </row>
    <row r="249" spans="1:10" x14ac:dyDescent="0.25">
      <c r="A249" s="312">
        <v>321</v>
      </c>
      <c r="B249" s="313"/>
      <c r="C249" s="314"/>
      <c r="D249" s="259" t="s">
        <v>74</v>
      </c>
      <c r="E249" s="137"/>
      <c r="F249" s="142"/>
      <c r="G249" s="142"/>
      <c r="H249" s="137">
        <v>72.5</v>
      </c>
      <c r="I249" s="142"/>
      <c r="J249" s="142"/>
    </row>
    <row r="250" spans="1:10" x14ac:dyDescent="0.25">
      <c r="A250" s="315">
        <v>3211</v>
      </c>
      <c r="B250" s="316"/>
      <c r="C250" s="317"/>
      <c r="D250" s="141" t="s">
        <v>84</v>
      </c>
      <c r="E250" s="137"/>
      <c r="F250" s="142"/>
      <c r="G250" s="142"/>
      <c r="H250" s="142">
        <v>72.5</v>
      </c>
      <c r="I250" s="142"/>
      <c r="J250" s="142"/>
    </row>
    <row r="251" spans="1:10" x14ac:dyDescent="0.25">
      <c r="A251" s="312">
        <v>322</v>
      </c>
      <c r="B251" s="313"/>
      <c r="C251" s="314"/>
      <c r="D251" s="259" t="s">
        <v>76</v>
      </c>
      <c r="E251" s="137"/>
      <c r="F251" s="142"/>
      <c r="G251" s="142"/>
      <c r="H251" s="137">
        <v>944.83</v>
      </c>
      <c r="I251" s="142"/>
      <c r="J251" s="142"/>
    </row>
    <row r="252" spans="1:10" ht="22.5" x14ac:dyDescent="0.25">
      <c r="A252" s="256">
        <v>3221</v>
      </c>
      <c r="B252" s="254"/>
      <c r="C252" s="255"/>
      <c r="D252" s="141" t="s">
        <v>123</v>
      </c>
      <c r="E252" s="137"/>
      <c r="F252" s="142"/>
      <c r="G252" s="142"/>
      <c r="H252" s="142">
        <v>944.83</v>
      </c>
      <c r="I252" s="142"/>
      <c r="J252" s="142"/>
    </row>
    <row r="253" spans="1:10" x14ac:dyDescent="0.25">
      <c r="A253" s="153">
        <v>323</v>
      </c>
      <c r="B253" s="151"/>
      <c r="C253" s="152"/>
      <c r="D253" s="141" t="s">
        <v>89</v>
      </c>
      <c r="E253" s="142">
        <v>1348.51</v>
      </c>
      <c r="F253" s="142">
        <v>0</v>
      </c>
      <c r="G253" s="142">
        <v>0</v>
      </c>
      <c r="H253" s="137">
        <v>32.5</v>
      </c>
      <c r="I253" s="142"/>
      <c r="J253" s="142"/>
    </row>
    <row r="254" spans="1:10" x14ac:dyDescent="0.25">
      <c r="A254" s="150">
        <v>3231</v>
      </c>
      <c r="B254" s="151"/>
      <c r="C254" s="152"/>
      <c r="D254" s="141" t="s">
        <v>310</v>
      </c>
      <c r="E254" s="142">
        <v>1348.51</v>
      </c>
      <c r="F254" s="142">
        <v>0</v>
      </c>
      <c r="G254" s="142">
        <v>0</v>
      </c>
      <c r="H254" s="142">
        <v>32.5</v>
      </c>
      <c r="I254" s="142"/>
      <c r="J254" s="142"/>
    </row>
    <row r="255" spans="1:10" ht="22.5" x14ac:dyDescent="0.25">
      <c r="A255" s="153">
        <v>4</v>
      </c>
      <c r="B255" s="154"/>
      <c r="C255" s="155"/>
      <c r="D255" s="157" t="s">
        <v>23</v>
      </c>
      <c r="E255" s="137">
        <v>0</v>
      </c>
      <c r="F255" s="142">
        <v>0</v>
      </c>
      <c r="G255" s="142">
        <v>0</v>
      </c>
      <c r="H255" s="137">
        <v>1819.6</v>
      </c>
      <c r="I255" s="142"/>
      <c r="J255" s="142"/>
    </row>
    <row r="256" spans="1:10" x14ac:dyDescent="0.25">
      <c r="A256" s="153">
        <v>424</v>
      </c>
      <c r="B256" s="151"/>
      <c r="C256" s="152"/>
      <c r="D256" s="141" t="s">
        <v>202</v>
      </c>
      <c r="E256" s="137">
        <v>0</v>
      </c>
      <c r="F256" s="142">
        <v>0</v>
      </c>
      <c r="G256" s="142">
        <v>0</v>
      </c>
      <c r="H256" s="137">
        <v>1819.6</v>
      </c>
      <c r="I256" s="142"/>
      <c r="J256" s="142"/>
    </row>
    <row r="257" spans="1:10" x14ac:dyDescent="0.25">
      <c r="A257" s="150">
        <v>4241</v>
      </c>
      <c r="B257" s="151"/>
      <c r="C257" s="152"/>
      <c r="D257" s="141" t="s">
        <v>167</v>
      </c>
      <c r="E257" s="142">
        <v>0</v>
      </c>
      <c r="F257" s="142">
        <v>0</v>
      </c>
      <c r="G257" s="142">
        <v>0</v>
      </c>
      <c r="H257" s="142">
        <v>1819.6</v>
      </c>
      <c r="I257" s="142"/>
      <c r="J257" s="142"/>
    </row>
    <row r="258" spans="1:10" s="42" customFormat="1" x14ac:dyDescent="0.25">
      <c r="A258" s="306" t="s">
        <v>196</v>
      </c>
      <c r="B258" s="307"/>
      <c r="C258" s="308"/>
      <c r="D258" s="134" t="s">
        <v>200</v>
      </c>
      <c r="E258" s="135">
        <f t="shared" ref="E258:G258" si="92">E259</f>
        <v>933139.96</v>
      </c>
      <c r="F258" s="135">
        <f t="shared" si="92"/>
        <v>962240.35</v>
      </c>
      <c r="G258" s="135">
        <f t="shared" si="92"/>
        <v>962240.35</v>
      </c>
      <c r="H258" s="135">
        <v>1088752.71</v>
      </c>
      <c r="I258" s="135">
        <v>116</v>
      </c>
      <c r="J258" s="135">
        <v>113</v>
      </c>
    </row>
    <row r="259" spans="1:10" s="42" customFormat="1" x14ac:dyDescent="0.25">
      <c r="A259" s="309">
        <v>3</v>
      </c>
      <c r="B259" s="310"/>
      <c r="C259" s="311"/>
      <c r="D259" s="136" t="s">
        <v>21</v>
      </c>
      <c r="E259" s="137">
        <v>933139.96</v>
      </c>
      <c r="F259" s="137">
        <v>962240.35</v>
      </c>
      <c r="G259" s="137">
        <v>962240.35</v>
      </c>
      <c r="H259" s="137">
        <v>1088752.71</v>
      </c>
      <c r="I259" s="137"/>
      <c r="J259" s="137"/>
    </row>
    <row r="260" spans="1:10" s="42" customFormat="1" x14ac:dyDescent="0.25">
      <c r="A260" s="312">
        <v>31</v>
      </c>
      <c r="B260" s="313"/>
      <c r="C260" s="314"/>
      <c r="D260" s="136" t="s">
        <v>22</v>
      </c>
      <c r="E260" s="137">
        <f>E261+E264+E266</f>
        <v>922986.75</v>
      </c>
      <c r="F260" s="137">
        <v>944322.78</v>
      </c>
      <c r="G260" s="137">
        <f>G261+G264+G266</f>
        <v>944322.78</v>
      </c>
      <c r="H260" s="137">
        <f t="shared" ref="H260" si="93">H261+H264+H266</f>
        <v>1073020.93</v>
      </c>
      <c r="I260" s="137"/>
      <c r="J260" s="137"/>
    </row>
    <row r="261" spans="1:10" s="42" customFormat="1" x14ac:dyDescent="0.25">
      <c r="A261" s="312">
        <v>311</v>
      </c>
      <c r="B261" s="313"/>
      <c r="C261" s="314"/>
      <c r="D261" s="136" t="s">
        <v>145</v>
      </c>
      <c r="E261" s="137">
        <v>763926.8</v>
      </c>
      <c r="F261" s="137">
        <v>0</v>
      </c>
      <c r="G261" s="137">
        <f t="shared" ref="G261:H261" si="94">G262</f>
        <v>785732.3</v>
      </c>
      <c r="H261" s="137">
        <f t="shared" si="94"/>
        <v>884549.75</v>
      </c>
      <c r="I261" s="137"/>
      <c r="J261" s="137"/>
    </row>
    <row r="262" spans="1:10" x14ac:dyDescent="0.25">
      <c r="A262" s="315">
        <v>3111</v>
      </c>
      <c r="B262" s="316"/>
      <c r="C262" s="317"/>
      <c r="D262" s="141" t="s">
        <v>70</v>
      </c>
      <c r="E262" s="142">
        <v>747720.65</v>
      </c>
      <c r="F262" s="142">
        <v>0</v>
      </c>
      <c r="G262" s="142">
        <v>785732.3</v>
      </c>
      <c r="H262" s="142">
        <v>884549.75</v>
      </c>
      <c r="I262" s="142"/>
      <c r="J262" s="142"/>
    </row>
    <row r="263" spans="1:10" x14ac:dyDescent="0.25">
      <c r="A263" s="150">
        <v>3111</v>
      </c>
      <c r="B263" s="151"/>
      <c r="C263" s="152"/>
      <c r="D263" s="141" t="s">
        <v>199</v>
      </c>
      <c r="E263" s="142">
        <v>16206.15</v>
      </c>
      <c r="F263" s="142">
        <v>0</v>
      </c>
      <c r="G263" s="142">
        <v>21102.93</v>
      </c>
      <c r="H263" s="142">
        <v>0</v>
      </c>
      <c r="I263" s="142"/>
      <c r="J263" s="142"/>
    </row>
    <row r="264" spans="1:10" s="42" customFormat="1" x14ac:dyDescent="0.25">
      <c r="A264" s="312">
        <v>312</v>
      </c>
      <c r="B264" s="313"/>
      <c r="C264" s="314"/>
      <c r="D264" s="136" t="s">
        <v>71</v>
      </c>
      <c r="E264" s="137">
        <f t="shared" ref="E264:H264" si="95">E265</f>
        <v>32898.57</v>
      </c>
      <c r="F264" s="137">
        <v>0</v>
      </c>
      <c r="G264" s="137">
        <f t="shared" si="95"/>
        <v>29862.63</v>
      </c>
      <c r="H264" s="137">
        <f t="shared" si="95"/>
        <v>42422.91</v>
      </c>
      <c r="I264" s="137"/>
      <c r="J264" s="137"/>
    </row>
    <row r="265" spans="1:10" x14ac:dyDescent="0.25">
      <c r="A265" s="315">
        <v>3121</v>
      </c>
      <c r="B265" s="316"/>
      <c r="C265" s="317"/>
      <c r="D265" s="141" t="s">
        <v>71</v>
      </c>
      <c r="E265" s="142">
        <v>32898.57</v>
      </c>
      <c r="F265" s="142">
        <v>0</v>
      </c>
      <c r="G265" s="142">
        <v>29862.63</v>
      </c>
      <c r="H265" s="142">
        <v>42422.91</v>
      </c>
      <c r="I265" s="142"/>
      <c r="J265" s="142"/>
    </row>
    <row r="266" spans="1:10" s="42" customFormat="1" x14ac:dyDescent="0.25">
      <c r="A266" s="312">
        <v>313</v>
      </c>
      <c r="B266" s="313"/>
      <c r="C266" s="314"/>
      <c r="D266" s="136" t="s">
        <v>72</v>
      </c>
      <c r="E266" s="137">
        <v>126161.38</v>
      </c>
      <c r="F266" s="137">
        <v>0</v>
      </c>
      <c r="G266" s="137">
        <f t="shared" ref="G266" si="96">G267</f>
        <v>128727.85</v>
      </c>
      <c r="H266" s="137">
        <v>146048.26999999999</v>
      </c>
      <c r="I266" s="137"/>
      <c r="J266" s="137"/>
    </row>
    <row r="267" spans="1:10" ht="22.5" x14ac:dyDescent="0.25">
      <c r="A267" s="315">
        <v>3132</v>
      </c>
      <c r="B267" s="316"/>
      <c r="C267" s="317"/>
      <c r="D267" s="141" t="s">
        <v>73</v>
      </c>
      <c r="E267" s="142">
        <v>123373.9</v>
      </c>
      <c r="F267" s="142">
        <v>0</v>
      </c>
      <c r="G267" s="142">
        <v>128727.85</v>
      </c>
      <c r="H267" s="142">
        <v>145811.21</v>
      </c>
      <c r="I267" s="142"/>
      <c r="J267" s="142"/>
    </row>
    <row r="268" spans="1:10" ht="22.5" x14ac:dyDescent="0.25">
      <c r="A268" s="150">
        <v>3132</v>
      </c>
      <c r="B268" s="151"/>
      <c r="C268" s="152"/>
      <c r="D268" s="141" t="s">
        <v>197</v>
      </c>
      <c r="E268" s="142">
        <v>2511.98</v>
      </c>
      <c r="F268" s="142">
        <v>0</v>
      </c>
      <c r="G268" s="142">
        <v>3318.07</v>
      </c>
      <c r="H268" s="142">
        <v>0</v>
      </c>
      <c r="I268" s="142"/>
      <c r="J268" s="142"/>
    </row>
    <row r="269" spans="1:10" ht="22.5" x14ac:dyDescent="0.25">
      <c r="A269" s="150">
        <v>3133</v>
      </c>
      <c r="B269" s="151"/>
      <c r="C269" s="152"/>
      <c r="D269" s="141" t="s">
        <v>198</v>
      </c>
      <c r="E269" s="142">
        <v>275.5</v>
      </c>
      <c r="F269" s="142">
        <v>0</v>
      </c>
      <c r="G269" s="142">
        <v>398.17</v>
      </c>
      <c r="H269" s="142">
        <v>237.06</v>
      </c>
      <c r="I269" s="142"/>
      <c r="J269" s="142"/>
    </row>
    <row r="270" spans="1:10" s="42" customFormat="1" x14ac:dyDescent="0.25">
      <c r="A270" s="312">
        <v>32</v>
      </c>
      <c r="B270" s="313"/>
      <c r="C270" s="314"/>
      <c r="D270" s="136" t="s">
        <v>34</v>
      </c>
      <c r="E270" s="137">
        <v>3172.91</v>
      </c>
      <c r="F270" s="137">
        <v>11546.88</v>
      </c>
      <c r="G270" s="137">
        <v>11546.88</v>
      </c>
      <c r="H270" s="137">
        <v>8069.72</v>
      </c>
      <c r="I270" s="142"/>
      <c r="J270" s="142"/>
    </row>
    <row r="271" spans="1:10" s="42" customFormat="1" ht="22.5" x14ac:dyDescent="0.25">
      <c r="A271" s="312">
        <v>329</v>
      </c>
      <c r="B271" s="313"/>
      <c r="C271" s="314"/>
      <c r="D271" s="136" t="s">
        <v>79</v>
      </c>
      <c r="E271" s="137">
        <f t="shared" ref="E271" si="97">E272+E273</f>
        <v>3172.91</v>
      </c>
      <c r="F271" s="137">
        <v>0</v>
      </c>
      <c r="G271" s="137">
        <v>11546.88</v>
      </c>
      <c r="H271" s="137">
        <v>8069.72</v>
      </c>
      <c r="I271" s="142"/>
      <c r="J271" s="142"/>
    </row>
    <row r="272" spans="1:10" ht="22.5" x14ac:dyDescent="0.25">
      <c r="A272" s="315">
        <v>3295</v>
      </c>
      <c r="B272" s="316"/>
      <c r="C272" s="317"/>
      <c r="D272" s="141" t="s">
        <v>311</v>
      </c>
      <c r="E272" s="142">
        <v>0</v>
      </c>
      <c r="F272" s="142">
        <v>0</v>
      </c>
      <c r="G272" s="142">
        <v>0</v>
      </c>
      <c r="H272" s="142">
        <v>420</v>
      </c>
      <c r="I272" s="142"/>
      <c r="J272" s="142"/>
    </row>
    <row r="273" spans="1:10" x14ac:dyDescent="0.25">
      <c r="A273" s="315">
        <v>3296</v>
      </c>
      <c r="B273" s="316"/>
      <c r="C273" s="317"/>
      <c r="D273" s="141" t="s">
        <v>80</v>
      </c>
      <c r="E273" s="142">
        <v>3172.91</v>
      </c>
      <c r="F273" s="142">
        <v>0</v>
      </c>
      <c r="G273" s="142">
        <v>11546.88</v>
      </c>
      <c r="H273" s="142">
        <v>4959.21</v>
      </c>
      <c r="I273" s="142"/>
      <c r="J273" s="142"/>
    </row>
    <row r="274" spans="1:10" x14ac:dyDescent="0.25">
      <c r="A274" s="256">
        <v>3299</v>
      </c>
      <c r="B274" s="257"/>
      <c r="C274" s="258"/>
      <c r="D274" s="141" t="s">
        <v>79</v>
      </c>
      <c r="E274" s="142"/>
      <c r="F274" s="142"/>
      <c r="G274" s="142"/>
      <c r="H274" s="142">
        <v>2690.51</v>
      </c>
      <c r="I274" s="142"/>
      <c r="J274" s="142"/>
    </row>
    <row r="275" spans="1:10" s="42" customFormat="1" x14ac:dyDescent="0.25">
      <c r="A275" s="312">
        <v>34</v>
      </c>
      <c r="B275" s="313"/>
      <c r="C275" s="314"/>
      <c r="D275" s="136" t="s">
        <v>81</v>
      </c>
      <c r="E275" s="137">
        <f t="shared" ref="E275:E276" si="98">E276</f>
        <v>6980.3</v>
      </c>
      <c r="F275" s="137">
        <v>6370.69</v>
      </c>
      <c r="G275" s="137">
        <v>6370.69</v>
      </c>
      <c r="H275" s="137">
        <v>6775.27</v>
      </c>
      <c r="I275" s="142"/>
      <c r="J275" s="142"/>
    </row>
    <row r="276" spans="1:10" s="42" customFormat="1" x14ac:dyDescent="0.25">
      <c r="A276" s="312">
        <v>343</v>
      </c>
      <c r="B276" s="313"/>
      <c r="C276" s="314"/>
      <c r="D276" s="136" t="s">
        <v>82</v>
      </c>
      <c r="E276" s="137">
        <f t="shared" si="98"/>
        <v>6980.3</v>
      </c>
      <c r="F276" s="137">
        <v>0</v>
      </c>
      <c r="G276" s="137">
        <v>6370.69</v>
      </c>
      <c r="H276" s="137">
        <v>6775.27</v>
      </c>
      <c r="I276" s="142"/>
      <c r="J276" s="142"/>
    </row>
    <row r="277" spans="1:10" x14ac:dyDescent="0.25">
      <c r="A277" s="315">
        <v>3433</v>
      </c>
      <c r="B277" s="316"/>
      <c r="C277" s="317"/>
      <c r="D277" s="141" t="s">
        <v>83</v>
      </c>
      <c r="E277" s="142">
        <v>6980.3</v>
      </c>
      <c r="F277" s="142">
        <v>0</v>
      </c>
      <c r="G277" s="142">
        <v>6370.69</v>
      </c>
      <c r="H277" s="142">
        <v>6775.27</v>
      </c>
      <c r="I277" s="142"/>
      <c r="J277" s="142"/>
    </row>
    <row r="278" spans="1:10" x14ac:dyDescent="0.25">
      <c r="A278" s="253">
        <v>38</v>
      </c>
      <c r="B278" s="257"/>
      <c r="C278" s="258"/>
      <c r="D278" s="259" t="s">
        <v>309</v>
      </c>
      <c r="E278" s="142">
        <v>0</v>
      </c>
      <c r="F278" s="142">
        <v>0</v>
      </c>
      <c r="G278" s="142">
        <v>0</v>
      </c>
      <c r="H278" s="137">
        <v>856.9</v>
      </c>
      <c r="I278" s="142"/>
      <c r="J278" s="142"/>
    </row>
    <row r="279" spans="1:10" x14ac:dyDescent="0.25">
      <c r="A279" s="253">
        <v>381</v>
      </c>
      <c r="B279" s="257"/>
      <c r="C279" s="258"/>
      <c r="D279" s="141" t="s">
        <v>308</v>
      </c>
      <c r="E279" s="142">
        <v>0</v>
      </c>
      <c r="F279" s="142">
        <v>0</v>
      </c>
      <c r="G279" s="142">
        <v>0</v>
      </c>
      <c r="H279" s="142">
        <v>856.9</v>
      </c>
      <c r="I279" s="142"/>
      <c r="J279" s="142"/>
    </row>
    <row r="280" spans="1:10" x14ac:dyDescent="0.25">
      <c r="A280" s="256">
        <v>3812</v>
      </c>
      <c r="B280" s="257"/>
      <c r="C280" s="258"/>
      <c r="D280" s="141" t="s">
        <v>307</v>
      </c>
      <c r="E280" s="142">
        <v>0</v>
      </c>
      <c r="F280" s="142">
        <v>0</v>
      </c>
      <c r="G280" s="142">
        <v>0</v>
      </c>
      <c r="H280" s="142">
        <v>856.9</v>
      </c>
      <c r="I280" s="142"/>
      <c r="J280" s="142"/>
    </row>
    <row r="281" spans="1:10" ht="47.25" customHeight="1" x14ac:dyDescent="0.25">
      <c r="A281" s="318" t="s">
        <v>203</v>
      </c>
      <c r="B281" s="319"/>
      <c r="C281" s="320"/>
      <c r="D281" s="149" t="s">
        <v>204</v>
      </c>
      <c r="E281" s="146">
        <f t="shared" ref="E281:H282" si="99">E282</f>
        <v>29114.560000000001</v>
      </c>
      <c r="F281" s="146">
        <f t="shared" si="99"/>
        <v>33047.980000000003</v>
      </c>
      <c r="G281" s="146">
        <f t="shared" si="99"/>
        <v>33047.980000000003</v>
      </c>
      <c r="H281" s="146">
        <f t="shared" si="99"/>
        <v>26772.240000000002</v>
      </c>
      <c r="I281" s="146"/>
      <c r="J281" s="146"/>
    </row>
    <row r="282" spans="1:10" x14ac:dyDescent="0.25">
      <c r="A282" s="306" t="s">
        <v>205</v>
      </c>
      <c r="B282" s="307"/>
      <c r="C282" s="308"/>
      <c r="D282" s="156" t="s">
        <v>200</v>
      </c>
      <c r="E282" s="135">
        <f t="shared" si="99"/>
        <v>29114.560000000001</v>
      </c>
      <c r="F282" s="135">
        <f t="shared" si="99"/>
        <v>33047.980000000003</v>
      </c>
      <c r="G282" s="135">
        <f t="shared" si="99"/>
        <v>33047.980000000003</v>
      </c>
      <c r="H282" s="135">
        <f t="shared" si="99"/>
        <v>26772.240000000002</v>
      </c>
      <c r="I282" s="135"/>
      <c r="J282" s="135"/>
    </row>
    <row r="283" spans="1:10" x14ac:dyDescent="0.25">
      <c r="A283" s="191">
        <v>3</v>
      </c>
      <c r="B283" s="154"/>
      <c r="C283" s="155"/>
      <c r="D283" s="157" t="s">
        <v>21</v>
      </c>
      <c r="E283" s="137">
        <v>29114.560000000001</v>
      </c>
      <c r="F283" s="137">
        <v>33047.980000000003</v>
      </c>
      <c r="G283" s="137">
        <v>33047.980000000003</v>
      </c>
      <c r="H283" s="137">
        <v>26772.240000000002</v>
      </c>
      <c r="I283" s="137"/>
      <c r="J283" s="137"/>
    </row>
    <row r="284" spans="1:10" x14ac:dyDescent="0.25">
      <c r="A284" s="153">
        <v>31</v>
      </c>
      <c r="B284" s="154"/>
      <c r="C284" s="155"/>
      <c r="D284" s="157" t="s">
        <v>22</v>
      </c>
      <c r="E284" s="137">
        <v>27366.79</v>
      </c>
      <c r="F284" s="137">
        <v>28269.96</v>
      </c>
      <c r="G284" s="137">
        <v>28269.96</v>
      </c>
      <c r="H284" s="137">
        <v>21922.93</v>
      </c>
      <c r="I284" s="137"/>
      <c r="J284" s="137"/>
    </row>
    <row r="285" spans="1:10" x14ac:dyDescent="0.25">
      <c r="A285" s="153">
        <v>311</v>
      </c>
      <c r="B285" s="154"/>
      <c r="C285" s="155"/>
      <c r="D285" s="157" t="s">
        <v>145</v>
      </c>
      <c r="E285" s="137">
        <v>21175.279999999999</v>
      </c>
      <c r="F285" s="137">
        <v>0</v>
      </c>
      <c r="G285" s="137">
        <v>23160.13</v>
      </c>
      <c r="H285" s="137">
        <v>21922.93</v>
      </c>
      <c r="I285" s="137"/>
      <c r="J285" s="137"/>
    </row>
    <row r="286" spans="1:10" x14ac:dyDescent="0.25">
      <c r="A286" s="150">
        <v>3111</v>
      </c>
      <c r="B286" s="151"/>
      <c r="C286" s="152"/>
      <c r="D286" s="141" t="s">
        <v>70</v>
      </c>
      <c r="E286" s="142">
        <v>21175.279999999999</v>
      </c>
      <c r="F286" s="142">
        <v>0</v>
      </c>
      <c r="G286" s="142">
        <v>23160.13</v>
      </c>
      <c r="H286" s="142">
        <v>21922.93</v>
      </c>
      <c r="I286" s="142"/>
      <c r="J286" s="142"/>
    </row>
    <row r="287" spans="1:10" x14ac:dyDescent="0.25">
      <c r="A287" s="153">
        <v>312</v>
      </c>
      <c r="B287" s="154"/>
      <c r="C287" s="155"/>
      <c r="D287" s="157" t="s">
        <v>71</v>
      </c>
      <c r="E287" s="137">
        <v>2697.59</v>
      </c>
      <c r="F287" s="137">
        <v>0</v>
      </c>
      <c r="G287" s="137">
        <v>729.98</v>
      </c>
      <c r="H287" s="137">
        <v>300</v>
      </c>
      <c r="I287" s="137"/>
      <c r="J287" s="137"/>
    </row>
    <row r="288" spans="1:10" x14ac:dyDescent="0.25">
      <c r="A288" s="150">
        <v>3121</v>
      </c>
      <c r="B288" s="151"/>
      <c r="C288" s="152"/>
      <c r="D288" s="141" t="s">
        <v>71</v>
      </c>
      <c r="E288" s="142">
        <v>2697.59</v>
      </c>
      <c r="F288" s="142">
        <v>0</v>
      </c>
      <c r="G288" s="142">
        <v>729.98</v>
      </c>
      <c r="H288" s="142">
        <v>300</v>
      </c>
      <c r="I288" s="142"/>
      <c r="J288" s="142"/>
    </row>
    <row r="289" spans="1:10" x14ac:dyDescent="0.25">
      <c r="A289" s="153">
        <v>313</v>
      </c>
      <c r="B289" s="154"/>
      <c r="C289" s="155"/>
      <c r="D289" s="157" t="s">
        <v>72</v>
      </c>
      <c r="E289" s="137">
        <v>3493.92</v>
      </c>
      <c r="F289" s="137">
        <v>0</v>
      </c>
      <c r="G289" s="137">
        <v>4379.8500000000004</v>
      </c>
      <c r="H289" s="137">
        <v>3617.31</v>
      </c>
      <c r="I289" s="137"/>
      <c r="J289" s="137"/>
    </row>
    <row r="290" spans="1:10" ht="22.5" x14ac:dyDescent="0.25">
      <c r="A290" s="150">
        <v>3132</v>
      </c>
      <c r="B290" s="151"/>
      <c r="C290" s="152"/>
      <c r="D290" s="141" t="s">
        <v>73</v>
      </c>
      <c r="E290" s="142">
        <v>3493.92</v>
      </c>
      <c r="F290" s="142">
        <v>0</v>
      </c>
      <c r="G290" s="142">
        <v>4379.8500000000004</v>
      </c>
      <c r="H290" s="142">
        <v>3617.31</v>
      </c>
      <c r="I290" s="142"/>
      <c r="J290" s="142"/>
    </row>
    <row r="291" spans="1:10" x14ac:dyDescent="0.25">
      <c r="A291" s="312">
        <v>32</v>
      </c>
      <c r="B291" s="313"/>
      <c r="C291" s="314"/>
      <c r="D291" s="157" t="s">
        <v>34</v>
      </c>
      <c r="E291" s="137">
        <v>1747.77</v>
      </c>
      <c r="F291" s="137">
        <v>4778.0200000000004</v>
      </c>
      <c r="G291" s="137">
        <v>4778.0200000000004</v>
      </c>
      <c r="H291" s="137">
        <v>812</v>
      </c>
      <c r="I291" s="137"/>
      <c r="J291" s="137"/>
    </row>
    <row r="292" spans="1:10" x14ac:dyDescent="0.25">
      <c r="A292" s="312">
        <v>321</v>
      </c>
      <c r="B292" s="313"/>
      <c r="C292" s="314"/>
      <c r="D292" s="157" t="s">
        <v>74</v>
      </c>
      <c r="E292" s="137">
        <v>1747.77</v>
      </c>
      <c r="F292" s="137">
        <v>0</v>
      </c>
      <c r="G292" s="137">
        <v>4778.0200000000004</v>
      </c>
      <c r="H292" s="137">
        <v>812</v>
      </c>
      <c r="I292" s="137"/>
      <c r="J292" s="137"/>
    </row>
    <row r="293" spans="1:10" x14ac:dyDescent="0.25">
      <c r="A293" s="315">
        <v>3211</v>
      </c>
      <c r="B293" s="316"/>
      <c r="C293" s="317"/>
      <c r="D293" s="141" t="s">
        <v>84</v>
      </c>
      <c r="E293" s="142">
        <v>1747.77</v>
      </c>
      <c r="F293" s="142">
        <v>0</v>
      </c>
      <c r="G293" s="142">
        <v>4778.0200000000004</v>
      </c>
      <c r="H293" s="142">
        <v>812</v>
      </c>
      <c r="I293" s="142"/>
      <c r="J293" s="142"/>
    </row>
    <row r="294" spans="1:10" x14ac:dyDescent="0.25">
      <c r="A294" s="253">
        <v>323</v>
      </c>
      <c r="B294" s="257"/>
      <c r="C294" s="258"/>
      <c r="D294" s="259" t="s">
        <v>89</v>
      </c>
      <c r="E294" s="142"/>
      <c r="F294" s="142"/>
      <c r="G294" s="142"/>
      <c r="H294" s="137">
        <v>120</v>
      </c>
      <c r="I294" s="142"/>
      <c r="J294" s="142"/>
    </row>
    <row r="295" spans="1:10" x14ac:dyDescent="0.25">
      <c r="A295" s="256">
        <v>3231</v>
      </c>
      <c r="B295" s="257"/>
      <c r="C295" s="258"/>
      <c r="D295" s="141" t="s">
        <v>310</v>
      </c>
      <c r="E295" s="142"/>
      <c r="F295" s="142"/>
      <c r="G295" s="142"/>
      <c r="H295" s="142">
        <v>120</v>
      </c>
      <c r="I295" s="142"/>
      <c r="J295" s="142"/>
    </row>
    <row r="296" spans="1:10" x14ac:dyDescent="0.25">
      <c r="A296" s="318" t="s">
        <v>203</v>
      </c>
      <c r="B296" s="319"/>
      <c r="C296" s="320"/>
      <c r="D296" s="149" t="s">
        <v>261</v>
      </c>
      <c r="E296" s="146">
        <f t="shared" ref="E296:H297" si="100">E297</f>
        <v>6861.24</v>
      </c>
      <c r="F296" s="146">
        <f t="shared" si="100"/>
        <v>34214.76</v>
      </c>
      <c r="G296" s="146">
        <f t="shared" si="100"/>
        <v>34214.76</v>
      </c>
      <c r="H296" s="146">
        <f t="shared" si="100"/>
        <v>34022.9</v>
      </c>
      <c r="I296" s="146"/>
      <c r="J296" s="146"/>
    </row>
    <row r="297" spans="1:10" ht="15" customHeight="1" x14ac:dyDescent="0.25">
      <c r="A297" s="306" t="s">
        <v>205</v>
      </c>
      <c r="B297" s="307"/>
      <c r="C297" s="308"/>
      <c r="D297" s="156" t="s">
        <v>200</v>
      </c>
      <c r="E297" s="135">
        <f t="shared" si="100"/>
        <v>6861.24</v>
      </c>
      <c r="F297" s="135">
        <f t="shared" si="100"/>
        <v>34214.76</v>
      </c>
      <c r="G297" s="135">
        <f t="shared" si="100"/>
        <v>34214.76</v>
      </c>
      <c r="H297" s="135">
        <v>34022.9</v>
      </c>
      <c r="I297" s="135"/>
      <c r="J297" s="135"/>
    </row>
    <row r="298" spans="1:10" x14ac:dyDescent="0.25">
      <c r="A298" s="312">
        <v>32</v>
      </c>
      <c r="B298" s="313"/>
      <c r="C298" s="314"/>
      <c r="D298" s="157" t="s">
        <v>34</v>
      </c>
      <c r="E298" s="137">
        <v>6861.24</v>
      </c>
      <c r="F298" s="137">
        <v>34214.76</v>
      </c>
      <c r="G298" s="137">
        <v>34214.76</v>
      </c>
      <c r="H298" s="137">
        <v>29469.52</v>
      </c>
      <c r="I298" s="137"/>
      <c r="J298" s="137"/>
    </row>
    <row r="299" spans="1:10" ht="15" customHeight="1" x14ac:dyDescent="0.25">
      <c r="A299" s="312">
        <v>321</v>
      </c>
      <c r="B299" s="313"/>
      <c r="C299" s="314"/>
      <c r="D299" s="157" t="s">
        <v>74</v>
      </c>
      <c r="E299" s="137">
        <v>6861.24</v>
      </c>
      <c r="F299" s="137">
        <v>0</v>
      </c>
      <c r="G299" s="137">
        <v>0</v>
      </c>
      <c r="H299" s="137">
        <v>0</v>
      </c>
      <c r="I299" s="137"/>
      <c r="J299" s="137"/>
    </row>
    <row r="300" spans="1:10" ht="15" customHeight="1" x14ac:dyDescent="0.25">
      <c r="A300" s="315">
        <v>3211</v>
      </c>
      <c r="B300" s="316"/>
      <c r="C300" s="317"/>
      <c r="D300" s="141" t="s">
        <v>84</v>
      </c>
      <c r="E300" s="142">
        <v>6861.24</v>
      </c>
      <c r="F300" s="142">
        <v>0</v>
      </c>
      <c r="G300" s="142">
        <v>0</v>
      </c>
      <c r="H300" s="142">
        <v>0</v>
      </c>
      <c r="I300" s="142"/>
      <c r="J300" s="142"/>
    </row>
    <row r="301" spans="1:10" ht="19.5" customHeight="1" x14ac:dyDescent="0.25">
      <c r="A301" s="191">
        <v>329</v>
      </c>
      <c r="B301" s="192"/>
      <c r="C301" s="193"/>
      <c r="D301" s="197" t="s">
        <v>79</v>
      </c>
      <c r="E301" s="142">
        <v>0</v>
      </c>
      <c r="F301" s="137">
        <v>0</v>
      </c>
      <c r="G301" s="137">
        <v>34214.76</v>
      </c>
      <c r="H301" s="137">
        <v>29469.52</v>
      </c>
      <c r="I301" s="137"/>
      <c r="J301" s="137"/>
    </row>
    <row r="302" spans="1:10" x14ac:dyDescent="0.25">
      <c r="A302" s="315">
        <v>3299</v>
      </c>
      <c r="B302" s="316"/>
      <c r="C302" s="317"/>
      <c r="D302" s="141" t="s">
        <v>79</v>
      </c>
      <c r="E302" s="142">
        <v>0</v>
      </c>
      <c r="F302" s="142">
        <v>0</v>
      </c>
      <c r="G302" s="142">
        <v>34214.76</v>
      </c>
      <c r="H302" s="142">
        <v>29469.52</v>
      </c>
      <c r="I302" s="142"/>
      <c r="J302" s="142"/>
    </row>
    <row r="303" spans="1:10" ht="22.5" x14ac:dyDescent="0.25">
      <c r="A303" s="309">
        <v>4</v>
      </c>
      <c r="B303" s="310"/>
      <c r="C303" s="311"/>
      <c r="D303" s="259" t="s">
        <v>23</v>
      </c>
      <c r="E303" s="142"/>
      <c r="F303" s="142"/>
      <c r="G303" s="142"/>
      <c r="H303" s="137">
        <v>4553.38</v>
      </c>
      <c r="I303" s="142"/>
      <c r="J303" s="142"/>
    </row>
    <row r="304" spans="1:10" ht="22.5" x14ac:dyDescent="0.25">
      <c r="A304" s="312">
        <v>42</v>
      </c>
      <c r="B304" s="313"/>
      <c r="C304" s="314"/>
      <c r="D304" s="259" t="s">
        <v>48</v>
      </c>
      <c r="E304" s="142"/>
      <c r="F304" s="142"/>
      <c r="G304" s="142"/>
      <c r="H304" s="137">
        <v>4553.38</v>
      </c>
      <c r="I304" s="142"/>
      <c r="J304" s="142"/>
    </row>
    <row r="305" spans="1:10" x14ac:dyDescent="0.25">
      <c r="A305" s="312">
        <v>422</v>
      </c>
      <c r="B305" s="313"/>
      <c r="C305" s="314"/>
      <c r="D305" s="259" t="s">
        <v>91</v>
      </c>
      <c r="E305" s="142"/>
      <c r="F305" s="142"/>
      <c r="G305" s="142"/>
      <c r="H305" s="137">
        <v>4553.38</v>
      </c>
      <c r="I305" s="142"/>
      <c r="J305" s="142"/>
    </row>
    <row r="306" spans="1:10" x14ac:dyDescent="0.25">
      <c r="A306" s="315">
        <v>42211</v>
      </c>
      <c r="B306" s="316"/>
      <c r="C306" s="317"/>
      <c r="D306" s="141" t="s">
        <v>218</v>
      </c>
      <c r="E306" s="142"/>
      <c r="F306" s="142"/>
      <c r="G306" s="142"/>
      <c r="H306" s="142">
        <v>4553.38</v>
      </c>
      <c r="I306" s="142"/>
      <c r="J306" s="142"/>
    </row>
    <row r="307" spans="1:10" s="42" customFormat="1" x14ac:dyDescent="0.25">
      <c r="A307" s="318" t="s">
        <v>137</v>
      </c>
      <c r="B307" s="319"/>
      <c r="C307" s="320"/>
      <c r="D307" s="145" t="s">
        <v>138</v>
      </c>
      <c r="E307" s="146">
        <f t="shared" ref="E307:H309" si="101">E308</f>
        <v>0</v>
      </c>
      <c r="F307" s="146">
        <f t="shared" si="101"/>
        <v>460</v>
      </c>
      <c r="G307" s="146">
        <f t="shared" si="101"/>
        <v>460</v>
      </c>
      <c r="H307" s="146">
        <f t="shared" si="101"/>
        <v>460</v>
      </c>
      <c r="I307" s="146">
        <v>200</v>
      </c>
      <c r="J307" s="146">
        <v>100</v>
      </c>
    </row>
    <row r="308" spans="1:10" s="42" customFormat="1" x14ac:dyDescent="0.25">
      <c r="A308" s="306" t="s">
        <v>196</v>
      </c>
      <c r="B308" s="307"/>
      <c r="C308" s="308"/>
      <c r="D308" s="134" t="s">
        <v>200</v>
      </c>
      <c r="E308" s="135">
        <f t="shared" si="101"/>
        <v>0</v>
      </c>
      <c r="F308" s="135">
        <f t="shared" si="101"/>
        <v>460</v>
      </c>
      <c r="G308" s="135">
        <f t="shared" si="101"/>
        <v>460</v>
      </c>
      <c r="H308" s="135">
        <f t="shared" si="101"/>
        <v>460</v>
      </c>
      <c r="I308" s="135">
        <v>200</v>
      </c>
      <c r="J308" s="135">
        <v>100</v>
      </c>
    </row>
    <row r="309" spans="1:10" s="42" customFormat="1" x14ac:dyDescent="0.25">
      <c r="A309" s="309">
        <v>3</v>
      </c>
      <c r="B309" s="310"/>
      <c r="C309" s="311"/>
      <c r="D309" s="136" t="s">
        <v>21</v>
      </c>
      <c r="E309" s="137">
        <f t="shared" si="101"/>
        <v>0</v>
      </c>
      <c r="F309" s="137">
        <f t="shared" si="101"/>
        <v>460</v>
      </c>
      <c r="G309" s="137">
        <f t="shared" si="101"/>
        <v>460</v>
      </c>
      <c r="H309" s="137">
        <f t="shared" si="101"/>
        <v>460</v>
      </c>
      <c r="I309" s="137"/>
      <c r="J309" s="137"/>
    </row>
    <row r="310" spans="1:10" s="42" customFormat="1" x14ac:dyDescent="0.25">
      <c r="A310" s="312">
        <v>32</v>
      </c>
      <c r="B310" s="313"/>
      <c r="C310" s="314"/>
      <c r="D310" s="136" t="s">
        <v>34</v>
      </c>
      <c r="E310" s="137">
        <f t="shared" ref="E310:H310" si="102">E311+E313+E315</f>
        <v>0</v>
      </c>
      <c r="F310" s="137">
        <v>460</v>
      </c>
      <c r="G310" s="137">
        <f t="shared" ref="G310" si="103">G311+G313+G315</f>
        <v>460</v>
      </c>
      <c r="H310" s="137">
        <f t="shared" si="102"/>
        <v>460</v>
      </c>
      <c r="I310" s="137"/>
      <c r="J310" s="137"/>
    </row>
    <row r="311" spans="1:10" s="42" customFormat="1" x14ac:dyDescent="0.25">
      <c r="A311" s="312">
        <v>321</v>
      </c>
      <c r="B311" s="313"/>
      <c r="C311" s="314"/>
      <c r="D311" s="136" t="s">
        <v>74</v>
      </c>
      <c r="E311" s="137">
        <f t="shared" ref="E311:H311" si="104">E312</f>
        <v>0</v>
      </c>
      <c r="F311" s="137">
        <v>0</v>
      </c>
      <c r="G311" s="137">
        <f t="shared" si="104"/>
        <v>0</v>
      </c>
      <c r="H311" s="137">
        <f t="shared" si="104"/>
        <v>0</v>
      </c>
      <c r="I311" s="137"/>
      <c r="J311" s="137"/>
    </row>
    <row r="312" spans="1:10" x14ac:dyDescent="0.25">
      <c r="A312" s="315">
        <v>3211</v>
      </c>
      <c r="B312" s="316"/>
      <c r="C312" s="317"/>
      <c r="D312" s="141" t="s">
        <v>84</v>
      </c>
      <c r="E312" s="142">
        <v>0</v>
      </c>
      <c r="F312" s="142">
        <v>0</v>
      </c>
      <c r="G312" s="142"/>
      <c r="H312" s="142"/>
      <c r="I312" s="142"/>
      <c r="J312" s="142"/>
    </row>
    <row r="313" spans="1:10" s="42" customFormat="1" x14ac:dyDescent="0.25">
      <c r="A313" s="312">
        <v>323</v>
      </c>
      <c r="B313" s="313"/>
      <c r="C313" s="314"/>
      <c r="D313" s="136" t="s">
        <v>89</v>
      </c>
      <c r="E313" s="137">
        <f t="shared" ref="E313:H313" si="105">E314</f>
        <v>0</v>
      </c>
      <c r="F313" s="137">
        <v>0</v>
      </c>
      <c r="G313" s="137">
        <f t="shared" si="105"/>
        <v>0</v>
      </c>
      <c r="H313" s="137">
        <f t="shared" si="105"/>
        <v>0</v>
      </c>
      <c r="I313" s="137"/>
      <c r="J313" s="137"/>
    </row>
    <row r="314" spans="1:10" x14ac:dyDescent="0.25">
      <c r="A314" s="315">
        <v>3237</v>
      </c>
      <c r="B314" s="316"/>
      <c r="C314" s="317"/>
      <c r="D314" s="141" t="s">
        <v>90</v>
      </c>
      <c r="E314" s="142">
        <v>0</v>
      </c>
      <c r="F314" s="142">
        <v>0</v>
      </c>
      <c r="G314" s="142"/>
      <c r="H314" s="142"/>
      <c r="I314" s="142"/>
      <c r="J314" s="142"/>
    </row>
    <row r="315" spans="1:10" s="42" customFormat="1" ht="22.5" x14ac:dyDescent="0.25">
      <c r="A315" s="312">
        <v>329</v>
      </c>
      <c r="B315" s="313"/>
      <c r="C315" s="314"/>
      <c r="D315" s="136" t="s">
        <v>79</v>
      </c>
      <c r="E315" s="137">
        <v>0</v>
      </c>
      <c r="F315" s="137">
        <v>0</v>
      </c>
      <c r="G315" s="137">
        <f t="shared" ref="G315" si="106">G316</f>
        <v>460</v>
      </c>
      <c r="H315" s="137">
        <v>460</v>
      </c>
      <c r="I315" s="137"/>
      <c r="J315" s="137"/>
    </row>
    <row r="316" spans="1:10" x14ac:dyDescent="0.25">
      <c r="A316" s="315">
        <v>3299</v>
      </c>
      <c r="B316" s="316"/>
      <c r="C316" s="317"/>
      <c r="D316" s="141" t="s">
        <v>79</v>
      </c>
      <c r="E316" s="142">
        <v>0</v>
      </c>
      <c r="F316" s="142">
        <v>0</v>
      </c>
      <c r="G316" s="142">
        <v>460</v>
      </c>
      <c r="H316" s="142">
        <v>460</v>
      </c>
      <c r="I316" s="142"/>
      <c r="J316" s="142"/>
    </row>
    <row r="317" spans="1:10" s="42" customFormat="1" ht="15" customHeight="1" x14ac:dyDescent="0.25">
      <c r="A317" s="321" t="s">
        <v>158</v>
      </c>
      <c r="B317" s="322"/>
      <c r="C317" s="323"/>
      <c r="D317" s="158" t="s">
        <v>184</v>
      </c>
      <c r="E317" s="133">
        <v>2685.14</v>
      </c>
      <c r="F317" s="133">
        <v>1659</v>
      </c>
      <c r="G317" s="133">
        <v>1659</v>
      </c>
      <c r="H317" s="133">
        <v>1127.1500000000001</v>
      </c>
      <c r="I317" s="133"/>
      <c r="J317" s="133"/>
    </row>
    <row r="318" spans="1:10" s="42" customFormat="1" x14ac:dyDescent="0.25">
      <c r="A318" s="306" t="s">
        <v>208</v>
      </c>
      <c r="B318" s="307"/>
      <c r="C318" s="308"/>
      <c r="D318" s="134" t="s">
        <v>210</v>
      </c>
      <c r="E318" s="135">
        <v>2685.14</v>
      </c>
      <c r="F318" s="135">
        <v>1659</v>
      </c>
      <c r="G318" s="135">
        <v>1659</v>
      </c>
      <c r="H318" s="135">
        <v>1127.1500000000001</v>
      </c>
      <c r="I318" s="135"/>
      <c r="J318" s="135"/>
    </row>
    <row r="319" spans="1:10" s="42" customFormat="1" x14ac:dyDescent="0.25">
      <c r="A319" s="309">
        <v>3</v>
      </c>
      <c r="B319" s="310"/>
      <c r="C319" s="311"/>
      <c r="D319" s="136" t="s">
        <v>21</v>
      </c>
      <c r="E319" s="137">
        <f t="shared" ref="E319:H319" si="107">E320</f>
        <v>2685.14</v>
      </c>
      <c r="F319" s="137">
        <v>1659.03</v>
      </c>
      <c r="G319" s="137">
        <v>1659.03</v>
      </c>
      <c r="H319" s="137">
        <f t="shared" si="107"/>
        <v>1127.1500000000001</v>
      </c>
      <c r="I319" s="137"/>
      <c r="J319" s="137"/>
    </row>
    <row r="320" spans="1:10" s="42" customFormat="1" x14ac:dyDescent="0.25">
      <c r="A320" s="312">
        <v>32</v>
      </c>
      <c r="B320" s="313"/>
      <c r="C320" s="314"/>
      <c r="D320" s="136" t="s">
        <v>34</v>
      </c>
      <c r="E320" s="137">
        <v>2685.14</v>
      </c>
      <c r="F320" s="137">
        <v>1659.03</v>
      </c>
      <c r="G320" s="137">
        <v>1659.03</v>
      </c>
      <c r="H320" s="137">
        <f>H321+H327+H331</f>
        <v>1127.1500000000001</v>
      </c>
      <c r="I320" s="137"/>
      <c r="J320" s="137"/>
    </row>
    <row r="321" spans="1:10" s="42" customFormat="1" x14ac:dyDescent="0.25">
      <c r="A321" s="312">
        <v>321</v>
      </c>
      <c r="B321" s="313"/>
      <c r="C321" s="314"/>
      <c r="D321" s="136" t="s">
        <v>74</v>
      </c>
      <c r="E321" s="137">
        <f t="shared" ref="E321" si="108">E322</f>
        <v>412.77</v>
      </c>
      <c r="F321" s="137">
        <v>0</v>
      </c>
      <c r="G321" s="137">
        <v>331.8</v>
      </c>
      <c r="H321" s="137"/>
      <c r="I321" s="137"/>
      <c r="J321" s="137"/>
    </row>
    <row r="322" spans="1:10" x14ac:dyDescent="0.25">
      <c r="A322" s="315">
        <v>3211</v>
      </c>
      <c r="B322" s="316"/>
      <c r="C322" s="317"/>
      <c r="D322" s="141" t="s">
        <v>84</v>
      </c>
      <c r="E322" s="142">
        <v>412.77</v>
      </c>
      <c r="F322" s="142">
        <v>0</v>
      </c>
      <c r="G322" s="142">
        <v>132.72</v>
      </c>
      <c r="H322" s="142"/>
      <c r="I322" s="142"/>
      <c r="J322" s="142"/>
    </row>
    <row r="323" spans="1:10" x14ac:dyDescent="0.25">
      <c r="A323" s="150">
        <v>3213</v>
      </c>
      <c r="B323" s="151"/>
      <c r="C323" s="152"/>
      <c r="D323" s="141" t="s">
        <v>211</v>
      </c>
      <c r="E323" s="142"/>
      <c r="F323" s="142">
        <v>0</v>
      </c>
      <c r="G323" s="142">
        <v>199.08</v>
      </c>
      <c r="H323" s="142"/>
      <c r="I323" s="142"/>
      <c r="J323" s="142"/>
    </row>
    <row r="324" spans="1:10" x14ac:dyDescent="0.25">
      <c r="A324" s="153">
        <v>322</v>
      </c>
      <c r="B324" s="154"/>
      <c r="C324" s="155"/>
      <c r="D324" s="157" t="s">
        <v>76</v>
      </c>
      <c r="E324" s="137">
        <v>0</v>
      </c>
      <c r="F324" s="142">
        <v>0</v>
      </c>
      <c r="G324" s="142"/>
      <c r="H324" s="142"/>
      <c r="I324" s="142"/>
      <c r="J324" s="142"/>
    </row>
    <row r="325" spans="1:10" x14ac:dyDescent="0.25">
      <c r="A325" s="150">
        <v>3225</v>
      </c>
      <c r="B325" s="151"/>
      <c r="C325" s="152"/>
      <c r="D325" s="141" t="s">
        <v>124</v>
      </c>
      <c r="E325" s="142">
        <v>0</v>
      </c>
      <c r="F325" s="142">
        <v>0</v>
      </c>
      <c r="G325" s="142"/>
      <c r="H325" s="142"/>
      <c r="I325" s="142"/>
      <c r="J325" s="142"/>
    </row>
    <row r="326" spans="1:10" x14ac:dyDescent="0.25">
      <c r="A326" s="150">
        <v>3227</v>
      </c>
      <c r="B326" s="151"/>
      <c r="C326" s="152"/>
      <c r="D326" s="141" t="s">
        <v>125</v>
      </c>
      <c r="E326" s="142">
        <v>0</v>
      </c>
      <c r="F326" s="142">
        <v>0</v>
      </c>
      <c r="G326" s="142"/>
      <c r="H326" s="142"/>
      <c r="I326" s="142"/>
      <c r="J326" s="142"/>
    </row>
    <row r="327" spans="1:10" s="42" customFormat="1" x14ac:dyDescent="0.25">
      <c r="A327" s="312">
        <v>323</v>
      </c>
      <c r="B327" s="313"/>
      <c r="C327" s="314"/>
      <c r="D327" s="136" t="s">
        <v>89</v>
      </c>
      <c r="E327" s="137">
        <v>1526.31</v>
      </c>
      <c r="F327" s="137">
        <v>0</v>
      </c>
      <c r="G327" s="137">
        <f t="shared" ref="G327" si="109">G328+G329+G330</f>
        <v>132.72</v>
      </c>
      <c r="H327" s="137">
        <f t="shared" ref="H327" si="110">H328+H329+H330</f>
        <v>0</v>
      </c>
      <c r="I327" s="137"/>
      <c r="J327" s="137"/>
    </row>
    <row r="328" spans="1:10" x14ac:dyDescent="0.25">
      <c r="A328" s="315">
        <v>3231</v>
      </c>
      <c r="B328" s="316"/>
      <c r="C328" s="317"/>
      <c r="D328" s="141" t="s">
        <v>126</v>
      </c>
      <c r="E328" s="142">
        <v>1526.31</v>
      </c>
      <c r="F328" s="142">
        <v>0</v>
      </c>
      <c r="G328" s="142"/>
      <c r="H328" s="142"/>
      <c r="I328" s="142"/>
      <c r="J328" s="142"/>
    </row>
    <row r="329" spans="1:10" x14ac:dyDescent="0.25">
      <c r="A329" s="315">
        <v>3237</v>
      </c>
      <c r="B329" s="316"/>
      <c r="C329" s="317"/>
      <c r="D329" s="141" t="s">
        <v>90</v>
      </c>
      <c r="E329" s="142">
        <v>0</v>
      </c>
      <c r="F329" s="142">
        <v>0</v>
      </c>
      <c r="G329" s="142">
        <v>132.72</v>
      </c>
      <c r="H329" s="142"/>
      <c r="I329" s="142"/>
      <c r="J329" s="142"/>
    </row>
    <row r="330" spans="1:10" x14ac:dyDescent="0.25">
      <c r="A330" s="315">
        <v>3239</v>
      </c>
      <c r="B330" s="316"/>
      <c r="C330" s="317"/>
      <c r="D330" s="141" t="s">
        <v>107</v>
      </c>
      <c r="E330" s="142"/>
      <c r="F330" s="142">
        <v>0</v>
      </c>
      <c r="G330" s="142"/>
      <c r="H330" s="142"/>
      <c r="I330" s="142"/>
      <c r="J330" s="142"/>
    </row>
    <row r="331" spans="1:10" s="42" customFormat="1" ht="22.5" x14ac:dyDescent="0.25">
      <c r="A331" s="312">
        <v>329</v>
      </c>
      <c r="B331" s="313"/>
      <c r="C331" s="314"/>
      <c r="D331" s="136" t="s">
        <v>79</v>
      </c>
      <c r="E331" s="137">
        <f t="shared" ref="E331" si="111">E332</f>
        <v>746.06</v>
      </c>
      <c r="F331" s="137">
        <v>0</v>
      </c>
      <c r="G331" s="137">
        <v>1194.51</v>
      </c>
      <c r="H331" s="137">
        <v>1127.1500000000001</v>
      </c>
      <c r="I331" s="137"/>
      <c r="J331" s="137"/>
    </row>
    <row r="332" spans="1:10" x14ac:dyDescent="0.25">
      <c r="A332" s="315">
        <v>3299</v>
      </c>
      <c r="B332" s="316"/>
      <c r="C332" s="317"/>
      <c r="D332" s="141" t="s">
        <v>79</v>
      </c>
      <c r="E332" s="142">
        <v>746.06</v>
      </c>
      <c r="F332" s="142">
        <v>0</v>
      </c>
      <c r="G332" s="142">
        <v>1194.51</v>
      </c>
      <c r="H332" s="142">
        <v>1127.1500000000001</v>
      </c>
      <c r="I332" s="142"/>
      <c r="J332" s="142"/>
    </row>
    <row r="333" spans="1:10" s="42" customFormat="1" x14ac:dyDescent="0.25">
      <c r="A333" s="306" t="s">
        <v>206</v>
      </c>
      <c r="B333" s="307"/>
      <c r="C333" s="308"/>
      <c r="D333" s="134" t="s">
        <v>216</v>
      </c>
      <c r="E333" s="135">
        <v>3417.61</v>
      </c>
      <c r="F333" s="135">
        <v>1061.78</v>
      </c>
      <c r="G333" s="135">
        <v>1061.78</v>
      </c>
      <c r="H333" s="135">
        <v>2927</v>
      </c>
      <c r="I333" s="135">
        <v>85</v>
      </c>
      <c r="J333" s="135">
        <v>270</v>
      </c>
    </row>
    <row r="334" spans="1:10" s="42" customFormat="1" x14ac:dyDescent="0.25">
      <c r="A334" s="309">
        <v>3</v>
      </c>
      <c r="B334" s="310"/>
      <c r="C334" s="311"/>
      <c r="D334" s="136" t="s">
        <v>21</v>
      </c>
      <c r="E334" s="137">
        <v>3417.61</v>
      </c>
      <c r="F334" s="137">
        <f t="shared" ref="F334:G334" si="112">F335+F338</f>
        <v>1061.78</v>
      </c>
      <c r="G334" s="137">
        <f t="shared" si="112"/>
        <v>1061.78</v>
      </c>
      <c r="H334" s="137">
        <f t="shared" ref="H334" si="113">H335+H338</f>
        <v>2927</v>
      </c>
      <c r="I334" s="137">
        <v>85</v>
      </c>
      <c r="J334" s="137">
        <v>270</v>
      </c>
    </row>
    <row r="335" spans="1:10" s="42" customFormat="1" x14ac:dyDescent="0.25">
      <c r="A335" s="312">
        <v>31</v>
      </c>
      <c r="B335" s="313"/>
      <c r="C335" s="314"/>
      <c r="D335" s="136" t="s">
        <v>22</v>
      </c>
      <c r="E335" s="137">
        <f t="shared" ref="E335:H336" si="114">E336</f>
        <v>0</v>
      </c>
      <c r="F335" s="137">
        <f t="shared" si="114"/>
        <v>0</v>
      </c>
      <c r="G335" s="137">
        <f t="shared" si="114"/>
        <v>0</v>
      </c>
      <c r="H335" s="137">
        <f t="shared" si="114"/>
        <v>0</v>
      </c>
      <c r="I335" s="137"/>
      <c r="J335" s="137"/>
    </row>
    <row r="336" spans="1:10" s="42" customFormat="1" x14ac:dyDescent="0.25">
      <c r="A336" s="312">
        <v>312</v>
      </c>
      <c r="B336" s="313"/>
      <c r="C336" s="314"/>
      <c r="D336" s="136" t="s">
        <v>71</v>
      </c>
      <c r="E336" s="137">
        <v>0</v>
      </c>
      <c r="F336" s="137">
        <f t="shared" si="114"/>
        <v>0</v>
      </c>
      <c r="G336" s="137">
        <f t="shared" si="114"/>
        <v>0</v>
      </c>
      <c r="H336" s="137">
        <f t="shared" si="114"/>
        <v>0</v>
      </c>
      <c r="I336" s="137"/>
      <c r="J336" s="137"/>
    </row>
    <row r="337" spans="1:10" x14ac:dyDescent="0.25">
      <c r="A337" s="315">
        <v>3121</v>
      </c>
      <c r="B337" s="316"/>
      <c r="C337" s="317"/>
      <c r="D337" s="141" t="s">
        <v>71</v>
      </c>
      <c r="E337" s="142">
        <v>0</v>
      </c>
      <c r="F337" s="142">
        <v>0</v>
      </c>
      <c r="G337" s="142"/>
      <c r="H337" s="142"/>
      <c r="I337" s="142"/>
      <c r="J337" s="142"/>
    </row>
    <row r="338" spans="1:10" s="42" customFormat="1" x14ac:dyDescent="0.25">
      <c r="A338" s="312">
        <v>32</v>
      </c>
      <c r="B338" s="313"/>
      <c r="C338" s="314"/>
      <c r="D338" s="136" t="s">
        <v>34</v>
      </c>
      <c r="E338" s="137">
        <v>0</v>
      </c>
      <c r="F338" s="137">
        <v>1061.78</v>
      </c>
      <c r="G338" s="137">
        <v>1061.78</v>
      </c>
      <c r="H338" s="137">
        <v>2927</v>
      </c>
      <c r="I338" s="137"/>
      <c r="J338" s="137"/>
    </row>
    <row r="339" spans="1:10" s="42" customFormat="1" x14ac:dyDescent="0.25">
      <c r="A339" s="312">
        <v>321</v>
      </c>
      <c r="B339" s="313"/>
      <c r="C339" s="314"/>
      <c r="D339" s="136" t="s">
        <v>74</v>
      </c>
      <c r="E339" s="137">
        <v>0</v>
      </c>
      <c r="F339" s="137">
        <f t="shared" ref="F339:G339" si="115">F340+F341</f>
        <v>0</v>
      </c>
      <c r="G339" s="137">
        <f t="shared" si="115"/>
        <v>0</v>
      </c>
      <c r="H339" s="137">
        <f t="shared" ref="H339" si="116">H340+H341</f>
        <v>1300</v>
      </c>
      <c r="I339" s="137"/>
      <c r="J339" s="137"/>
    </row>
    <row r="340" spans="1:10" x14ac:dyDescent="0.25">
      <c r="A340" s="315">
        <v>3211</v>
      </c>
      <c r="B340" s="316"/>
      <c r="C340" s="317"/>
      <c r="D340" s="141" t="s">
        <v>84</v>
      </c>
      <c r="E340" s="142">
        <v>0</v>
      </c>
      <c r="F340" s="142">
        <v>0</v>
      </c>
      <c r="G340" s="142"/>
      <c r="H340" s="142">
        <v>1300</v>
      </c>
      <c r="I340" s="142"/>
      <c r="J340" s="142"/>
    </row>
    <row r="341" spans="1:10" x14ac:dyDescent="0.25">
      <c r="A341" s="315">
        <v>3213</v>
      </c>
      <c r="B341" s="316"/>
      <c r="C341" s="317"/>
      <c r="D341" s="141" t="s">
        <v>122</v>
      </c>
      <c r="E341" s="142">
        <v>0</v>
      </c>
      <c r="F341" s="142">
        <v>0</v>
      </c>
      <c r="G341" s="142"/>
      <c r="H341" s="142"/>
      <c r="I341" s="142"/>
      <c r="J341" s="142"/>
    </row>
    <row r="342" spans="1:10" s="42" customFormat="1" x14ac:dyDescent="0.25">
      <c r="A342" s="312">
        <v>322</v>
      </c>
      <c r="B342" s="313"/>
      <c r="C342" s="314"/>
      <c r="D342" s="136" t="s">
        <v>76</v>
      </c>
      <c r="E342" s="137">
        <v>1008.16</v>
      </c>
      <c r="F342" s="137">
        <v>0</v>
      </c>
      <c r="G342" s="137">
        <f t="shared" ref="G342" si="117">G344</f>
        <v>0</v>
      </c>
      <c r="H342" s="137">
        <f t="shared" ref="H342" si="118">H344</f>
        <v>300</v>
      </c>
      <c r="I342" s="137"/>
      <c r="J342" s="137"/>
    </row>
    <row r="343" spans="1:10" s="42" customFormat="1" x14ac:dyDescent="0.25">
      <c r="A343" s="194">
        <v>32219</v>
      </c>
      <c r="B343" s="195"/>
      <c r="C343" s="196"/>
      <c r="D343" s="141" t="s">
        <v>260</v>
      </c>
      <c r="E343" s="142">
        <v>929.06</v>
      </c>
      <c r="F343" s="137">
        <v>0</v>
      </c>
      <c r="G343" s="137"/>
      <c r="H343" s="137"/>
      <c r="I343" s="137"/>
      <c r="J343" s="137"/>
    </row>
    <row r="344" spans="1:10" x14ac:dyDescent="0.25">
      <c r="A344" s="315">
        <v>3225</v>
      </c>
      <c r="B344" s="316"/>
      <c r="C344" s="317"/>
      <c r="D344" s="141" t="s">
        <v>124</v>
      </c>
      <c r="E344" s="142">
        <v>79.099999999999994</v>
      </c>
      <c r="F344" s="142">
        <v>0</v>
      </c>
      <c r="G344" s="142"/>
      <c r="H344" s="142">
        <v>300</v>
      </c>
      <c r="I344" s="142"/>
      <c r="J344" s="142"/>
    </row>
    <row r="345" spans="1:10" s="42" customFormat="1" x14ac:dyDescent="0.25">
      <c r="A345" s="312">
        <v>323</v>
      </c>
      <c r="B345" s="313"/>
      <c r="C345" s="314"/>
      <c r="D345" s="136" t="s">
        <v>89</v>
      </c>
      <c r="E345" s="137">
        <f t="shared" ref="E345" si="119">E346+E347</f>
        <v>0</v>
      </c>
      <c r="F345" s="137">
        <v>0</v>
      </c>
      <c r="G345" s="137">
        <f t="shared" ref="G345" si="120">G346+G347</f>
        <v>0</v>
      </c>
      <c r="H345" s="137">
        <f t="shared" ref="H345" si="121">H346+H347</f>
        <v>0</v>
      </c>
      <c r="I345" s="137"/>
      <c r="J345" s="137"/>
    </row>
    <row r="346" spans="1:10" x14ac:dyDescent="0.25">
      <c r="A346" s="315">
        <v>3237</v>
      </c>
      <c r="B346" s="316"/>
      <c r="C346" s="317"/>
      <c r="D346" s="141" t="s">
        <v>90</v>
      </c>
      <c r="E346" s="142">
        <v>0</v>
      </c>
      <c r="F346" s="142">
        <v>0</v>
      </c>
      <c r="G346" s="142"/>
      <c r="H346" s="142"/>
      <c r="I346" s="142"/>
      <c r="J346" s="142"/>
    </row>
    <row r="347" spans="1:10" x14ac:dyDescent="0.25">
      <c r="A347" s="315">
        <v>3239</v>
      </c>
      <c r="B347" s="316"/>
      <c r="C347" s="317"/>
      <c r="D347" s="141" t="s">
        <v>107</v>
      </c>
      <c r="E347" s="142">
        <v>0</v>
      </c>
      <c r="F347" s="142">
        <v>0</v>
      </c>
      <c r="G347" s="142">
        <v>0</v>
      </c>
      <c r="H347" s="142">
        <v>0</v>
      </c>
      <c r="I347" s="142"/>
      <c r="J347" s="142"/>
    </row>
    <row r="348" spans="1:10" s="42" customFormat="1" ht="22.5" x14ac:dyDescent="0.25">
      <c r="A348" s="312">
        <v>329</v>
      </c>
      <c r="B348" s="313"/>
      <c r="C348" s="314"/>
      <c r="D348" s="136" t="s">
        <v>79</v>
      </c>
      <c r="E348" s="137">
        <f t="shared" ref="E348:H348" si="122">E349</f>
        <v>2409.4499999999998</v>
      </c>
      <c r="F348" s="137">
        <v>0</v>
      </c>
      <c r="G348" s="137">
        <f t="shared" si="122"/>
        <v>1061.78</v>
      </c>
      <c r="H348" s="137">
        <f t="shared" si="122"/>
        <v>1327</v>
      </c>
      <c r="I348" s="137"/>
      <c r="J348" s="137"/>
    </row>
    <row r="349" spans="1:10" x14ac:dyDescent="0.25">
      <c r="A349" s="315">
        <v>3299</v>
      </c>
      <c r="B349" s="316"/>
      <c r="C349" s="317"/>
      <c r="D349" s="141" t="s">
        <v>79</v>
      </c>
      <c r="E349" s="142">
        <v>2409.4499999999998</v>
      </c>
      <c r="F349" s="142">
        <v>0</v>
      </c>
      <c r="G349" s="142">
        <v>1061.78</v>
      </c>
      <c r="H349" s="142">
        <v>1327</v>
      </c>
      <c r="I349" s="142"/>
      <c r="J349" s="142"/>
    </row>
    <row r="350" spans="1:10" s="42" customFormat="1" ht="22.5" x14ac:dyDescent="0.25">
      <c r="A350" s="309">
        <v>4</v>
      </c>
      <c r="B350" s="310"/>
      <c r="C350" s="311"/>
      <c r="D350" s="136" t="s">
        <v>23</v>
      </c>
      <c r="E350" s="137">
        <f t="shared" ref="E350:H352" si="123">E351</f>
        <v>0</v>
      </c>
      <c r="F350" s="137">
        <f t="shared" si="123"/>
        <v>0</v>
      </c>
      <c r="G350" s="137">
        <f t="shared" si="123"/>
        <v>0</v>
      </c>
      <c r="H350" s="137">
        <f t="shared" si="123"/>
        <v>0</v>
      </c>
      <c r="I350" s="137"/>
      <c r="J350" s="137"/>
    </row>
    <row r="351" spans="1:10" s="42" customFormat="1" ht="22.5" x14ac:dyDescent="0.25">
      <c r="A351" s="312">
        <v>42</v>
      </c>
      <c r="B351" s="313"/>
      <c r="C351" s="314"/>
      <c r="D351" s="136" t="s">
        <v>48</v>
      </c>
      <c r="E351" s="137">
        <f t="shared" si="123"/>
        <v>0</v>
      </c>
      <c r="F351" s="137">
        <f t="shared" si="123"/>
        <v>0</v>
      </c>
      <c r="G351" s="137">
        <f t="shared" si="123"/>
        <v>0</v>
      </c>
      <c r="H351" s="137">
        <f t="shared" si="123"/>
        <v>0</v>
      </c>
      <c r="I351" s="137"/>
      <c r="J351" s="137"/>
    </row>
    <row r="352" spans="1:10" s="42" customFormat="1" x14ac:dyDescent="0.25">
      <c r="A352" s="312">
        <v>422</v>
      </c>
      <c r="B352" s="313"/>
      <c r="C352" s="314"/>
      <c r="D352" s="136" t="s">
        <v>91</v>
      </c>
      <c r="E352" s="137">
        <f t="shared" si="123"/>
        <v>0</v>
      </c>
      <c r="F352" s="137">
        <f t="shared" si="123"/>
        <v>0</v>
      </c>
      <c r="G352" s="137">
        <f t="shared" si="123"/>
        <v>0</v>
      </c>
      <c r="H352" s="137">
        <f t="shared" si="123"/>
        <v>0</v>
      </c>
      <c r="I352" s="137"/>
      <c r="J352" s="137"/>
    </row>
    <row r="353" spans="1:10" x14ac:dyDescent="0.25">
      <c r="A353" s="315">
        <v>4226</v>
      </c>
      <c r="B353" s="316"/>
      <c r="C353" s="317"/>
      <c r="D353" s="141" t="s">
        <v>157</v>
      </c>
      <c r="E353" s="142">
        <v>0</v>
      </c>
      <c r="F353" s="142">
        <v>0</v>
      </c>
      <c r="G353" s="142">
        <v>0</v>
      </c>
      <c r="H353" s="142">
        <v>0</v>
      </c>
      <c r="I353" s="142"/>
      <c r="J353" s="142"/>
    </row>
    <row r="354" spans="1:10" s="42" customFormat="1" ht="21" x14ac:dyDescent="0.25">
      <c r="A354" s="306" t="s">
        <v>208</v>
      </c>
      <c r="B354" s="307"/>
      <c r="C354" s="308"/>
      <c r="D354" s="134" t="s">
        <v>219</v>
      </c>
      <c r="E354" s="135">
        <f t="shared" ref="E354:H355" si="124">E355</f>
        <v>0</v>
      </c>
      <c r="F354" s="135">
        <f t="shared" si="124"/>
        <v>0</v>
      </c>
      <c r="G354" s="135">
        <f t="shared" si="124"/>
        <v>0</v>
      </c>
      <c r="H354" s="135">
        <f t="shared" si="124"/>
        <v>0</v>
      </c>
      <c r="I354" s="135"/>
      <c r="J354" s="135"/>
    </row>
    <row r="355" spans="1:10" s="42" customFormat="1" x14ac:dyDescent="0.25">
      <c r="A355" s="309">
        <v>3</v>
      </c>
      <c r="B355" s="310"/>
      <c r="C355" s="311"/>
      <c r="D355" s="136" t="s">
        <v>21</v>
      </c>
      <c r="E355" s="137">
        <f>E356</f>
        <v>0</v>
      </c>
      <c r="F355" s="137">
        <f t="shared" si="124"/>
        <v>0</v>
      </c>
      <c r="G355" s="137">
        <f t="shared" si="124"/>
        <v>0</v>
      </c>
      <c r="H355" s="137">
        <f t="shared" si="124"/>
        <v>0</v>
      </c>
      <c r="I355" s="137"/>
      <c r="J355" s="137"/>
    </row>
    <row r="356" spans="1:10" s="42" customFormat="1" x14ac:dyDescent="0.25">
      <c r="A356" s="312">
        <v>32</v>
      </c>
      <c r="B356" s="313"/>
      <c r="C356" s="314"/>
      <c r="D356" s="136" t="s">
        <v>34</v>
      </c>
      <c r="E356" s="137">
        <f>E357</f>
        <v>0</v>
      </c>
      <c r="F356" s="137">
        <f t="shared" ref="F356:F357" si="125">F357</f>
        <v>0</v>
      </c>
      <c r="G356" s="137">
        <f t="shared" ref="G356:H357" si="126">G357</f>
        <v>0</v>
      </c>
      <c r="H356" s="137">
        <f t="shared" si="126"/>
        <v>0</v>
      </c>
      <c r="I356" s="137"/>
      <c r="J356" s="137"/>
    </row>
    <row r="357" spans="1:10" s="42" customFormat="1" ht="22.5" x14ac:dyDescent="0.25">
      <c r="A357" s="312">
        <v>329</v>
      </c>
      <c r="B357" s="313"/>
      <c r="C357" s="314"/>
      <c r="D357" s="136" t="s">
        <v>79</v>
      </c>
      <c r="E357" s="137">
        <f>E358</f>
        <v>0</v>
      </c>
      <c r="F357" s="137">
        <f t="shared" si="125"/>
        <v>0</v>
      </c>
      <c r="G357" s="137">
        <f t="shared" si="126"/>
        <v>0</v>
      </c>
      <c r="H357" s="137">
        <f t="shared" si="126"/>
        <v>0</v>
      </c>
      <c r="I357" s="137"/>
      <c r="J357" s="137"/>
    </row>
    <row r="358" spans="1:10" x14ac:dyDescent="0.25">
      <c r="A358" s="315">
        <v>3299</v>
      </c>
      <c r="B358" s="316"/>
      <c r="C358" s="317"/>
      <c r="D358" s="141" t="s">
        <v>79</v>
      </c>
      <c r="E358" s="142">
        <v>0</v>
      </c>
      <c r="F358" s="142">
        <v>0</v>
      </c>
      <c r="G358" s="142">
        <v>0</v>
      </c>
      <c r="H358" s="142"/>
      <c r="I358" s="142"/>
      <c r="J358" s="142"/>
    </row>
    <row r="359" spans="1:10" s="42" customFormat="1" ht="22.5" x14ac:dyDescent="0.25">
      <c r="A359" s="321" t="s">
        <v>154</v>
      </c>
      <c r="B359" s="322"/>
      <c r="C359" s="323"/>
      <c r="D359" s="158" t="s">
        <v>162</v>
      </c>
      <c r="E359" s="133">
        <f t="shared" ref="E359:G362" si="127">E360</f>
        <v>0</v>
      </c>
      <c r="F359" s="133">
        <f t="shared" si="127"/>
        <v>929.06</v>
      </c>
      <c r="G359" s="133">
        <f t="shared" si="127"/>
        <v>929.06</v>
      </c>
      <c r="H359" s="133"/>
      <c r="I359" s="133"/>
      <c r="J359" s="133"/>
    </row>
    <row r="360" spans="1:10" s="42" customFormat="1" x14ac:dyDescent="0.25">
      <c r="A360" s="306" t="s">
        <v>192</v>
      </c>
      <c r="B360" s="307"/>
      <c r="C360" s="308"/>
      <c r="D360" s="134" t="s">
        <v>212</v>
      </c>
      <c r="E360" s="135">
        <f t="shared" si="127"/>
        <v>0</v>
      </c>
      <c r="F360" s="135">
        <f t="shared" si="127"/>
        <v>929.06</v>
      </c>
      <c r="G360" s="135">
        <f t="shared" si="127"/>
        <v>929.06</v>
      </c>
      <c r="H360" s="135"/>
      <c r="I360" s="135"/>
      <c r="J360" s="135"/>
    </row>
    <row r="361" spans="1:10" s="42" customFormat="1" x14ac:dyDescent="0.25">
      <c r="A361" s="309">
        <v>3</v>
      </c>
      <c r="B361" s="310"/>
      <c r="C361" s="311"/>
      <c r="D361" s="136" t="s">
        <v>21</v>
      </c>
      <c r="E361" s="137">
        <f t="shared" si="127"/>
        <v>0</v>
      </c>
      <c r="F361" s="137">
        <v>929.06</v>
      </c>
      <c r="G361" s="137">
        <v>929.06</v>
      </c>
      <c r="H361" s="137"/>
      <c r="I361" s="137"/>
      <c r="J361" s="137"/>
    </row>
    <row r="362" spans="1:10" s="42" customFormat="1" x14ac:dyDescent="0.25">
      <c r="A362" s="312">
        <v>32</v>
      </c>
      <c r="B362" s="313"/>
      <c r="C362" s="314"/>
      <c r="D362" s="136" t="s">
        <v>34</v>
      </c>
      <c r="E362" s="137">
        <f t="shared" si="127"/>
        <v>0</v>
      </c>
      <c r="F362" s="137">
        <v>929.06</v>
      </c>
      <c r="G362" s="137">
        <v>929.06</v>
      </c>
      <c r="H362" s="137"/>
      <c r="I362" s="137"/>
      <c r="J362" s="137"/>
    </row>
    <row r="363" spans="1:10" s="42" customFormat="1" x14ac:dyDescent="0.25">
      <c r="A363" s="315">
        <v>3211</v>
      </c>
      <c r="B363" s="316"/>
      <c r="C363" s="317"/>
      <c r="D363" s="141" t="s">
        <v>213</v>
      </c>
      <c r="E363" s="137">
        <v>0</v>
      </c>
      <c r="F363" s="142">
        <v>0</v>
      </c>
      <c r="G363" s="142">
        <v>663.61</v>
      </c>
      <c r="H363" s="142"/>
      <c r="I363" s="142"/>
      <c r="J363" s="142"/>
    </row>
    <row r="364" spans="1:10" s="42" customFormat="1" x14ac:dyDescent="0.25">
      <c r="A364" s="150">
        <v>3221</v>
      </c>
      <c r="B364" s="154"/>
      <c r="C364" s="155"/>
      <c r="D364" s="141" t="s">
        <v>214</v>
      </c>
      <c r="E364" s="137"/>
      <c r="F364" s="142">
        <v>0</v>
      </c>
      <c r="G364" s="142">
        <v>132.72</v>
      </c>
      <c r="H364" s="142"/>
      <c r="I364" s="142"/>
      <c r="J364" s="142"/>
    </row>
    <row r="365" spans="1:10" s="42" customFormat="1" x14ac:dyDescent="0.25">
      <c r="A365" s="150">
        <v>3231</v>
      </c>
      <c r="B365" s="154"/>
      <c r="C365" s="155"/>
      <c r="D365" s="141" t="s">
        <v>213</v>
      </c>
      <c r="E365" s="137"/>
      <c r="F365" s="142">
        <v>0</v>
      </c>
      <c r="G365" s="142">
        <v>132.72</v>
      </c>
      <c r="H365" s="142"/>
      <c r="I365" s="142"/>
      <c r="J365" s="142"/>
    </row>
    <row r="366" spans="1:10" s="42" customFormat="1" x14ac:dyDescent="0.25">
      <c r="A366" s="321" t="s">
        <v>161</v>
      </c>
      <c r="B366" s="322"/>
      <c r="C366" s="323"/>
      <c r="D366" s="158" t="s">
        <v>155</v>
      </c>
      <c r="E366" s="133">
        <v>5973.57</v>
      </c>
      <c r="F366" s="133">
        <v>7167.03</v>
      </c>
      <c r="G366" s="133">
        <v>7167.03</v>
      </c>
      <c r="H366" s="133">
        <v>1070.1099999999999</v>
      </c>
      <c r="I366" s="133">
        <v>17</v>
      </c>
      <c r="J366" s="133">
        <v>14</v>
      </c>
    </row>
    <row r="367" spans="1:10" s="42" customFormat="1" x14ac:dyDescent="0.25">
      <c r="A367" s="306" t="s">
        <v>192</v>
      </c>
      <c r="B367" s="307"/>
      <c r="C367" s="308"/>
      <c r="D367" s="134" t="s">
        <v>215</v>
      </c>
      <c r="E367" s="135">
        <f t="shared" ref="E367:E368" si="128">E368</f>
        <v>5973.57</v>
      </c>
      <c r="F367" s="135">
        <v>7167.03</v>
      </c>
      <c r="G367" s="135">
        <v>7167.03</v>
      </c>
      <c r="H367" s="135">
        <v>1070.1099999999999</v>
      </c>
      <c r="I367" s="135">
        <v>17</v>
      </c>
      <c r="J367" s="135">
        <v>14</v>
      </c>
    </row>
    <row r="368" spans="1:10" s="42" customFormat="1" ht="22.5" x14ac:dyDescent="0.25">
      <c r="A368" s="309">
        <v>4</v>
      </c>
      <c r="B368" s="310"/>
      <c r="C368" s="311"/>
      <c r="D368" s="136" t="s">
        <v>23</v>
      </c>
      <c r="E368" s="137">
        <f t="shared" si="128"/>
        <v>5973.57</v>
      </c>
      <c r="F368" s="137">
        <v>7167.0312336585048</v>
      </c>
      <c r="G368" s="137">
        <v>7167.0312336585048</v>
      </c>
      <c r="H368" s="137">
        <v>1070.1099999999999</v>
      </c>
      <c r="I368" s="137"/>
      <c r="J368" s="137"/>
    </row>
    <row r="369" spans="1:10" s="42" customFormat="1" ht="22.5" x14ac:dyDescent="0.25">
      <c r="A369" s="312">
        <v>42</v>
      </c>
      <c r="B369" s="313"/>
      <c r="C369" s="314"/>
      <c r="D369" s="136" t="s">
        <v>48</v>
      </c>
      <c r="E369" s="137">
        <v>5973.57</v>
      </c>
      <c r="F369" s="137">
        <v>7167.03</v>
      </c>
      <c r="G369" s="137">
        <v>7167.03</v>
      </c>
      <c r="H369" s="137">
        <v>1070.1099999999999</v>
      </c>
      <c r="I369" s="137"/>
      <c r="J369" s="137"/>
    </row>
    <row r="370" spans="1:10" s="42" customFormat="1" x14ac:dyDescent="0.25">
      <c r="A370" s="171">
        <v>421</v>
      </c>
      <c r="B370" s="172"/>
      <c r="C370" s="173"/>
      <c r="D370" s="175" t="s">
        <v>110</v>
      </c>
      <c r="E370" s="137">
        <v>1958.68</v>
      </c>
      <c r="F370" s="137">
        <v>0</v>
      </c>
      <c r="G370" s="137"/>
      <c r="H370" s="137"/>
      <c r="I370" s="137"/>
      <c r="J370" s="137"/>
    </row>
    <row r="371" spans="1:10" s="42" customFormat="1" x14ac:dyDescent="0.25">
      <c r="A371" s="174">
        <v>4212</v>
      </c>
      <c r="B371" s="172"/>
      <c r="C371" s="173"/>
      <c r="D371" s="141" t="s">
        <v>250</v>
      </c>
      <c r="E371" s="142">
        <v>1958.68</v>
      </c>
      <c r="F371" s="137">
        <v>0</v>
      </c>
      <c r="G371" s="137"/>
      <c r="H371" s="137"/>
      <c r="I371" s="137"/>
      <c r="J371" s="137"/>
    </row>
    <row r="372" spans="1:10" s="42" customFormat="1" x14ac:dyDescent="0.25">
      <c r="A372" s="312">
        <v>422</v>
      </c>
      <c r="B372" s="313"/>
      <c r="C372" s="314"/>
      <c r="D372" s="136" t="s">
        <v>91</v>
      </c>
      <c r="E372" s="137">
        <f t="shared" ref="E372" si="129">E373+E374+E375+E376+E377</f>
        <v>3690.04</v>
      </c>
      <c r="F372" s="137">
        <v>0</v>
      </c>
      <c r="G372" s="137">
        <v>6636.14</v>
      </c>
      <c r="H372" s="137">
        <v>797.65</v>
      </c>
      <c r="I372" s="137"/>
      <c r="J372" s="137"/>
    </row>
    <row r="373" spans="1:10" x14ac:dyDescent="0.25">
      <c r="A373" s="315">
        <v>4221</v>
      </c>
      <c r="B373" s="316"/>
      <c r="C373" s="317"/>
      <c r="D373" s="141" t="s">
        <v>92</v>
      </c>
      <c r="E373" s="142">
        <v>2842.6</v>
      </c>
      <c r="F373" s="142">
        <v>0</v>
      </c>
      <c r="G373" s="142">
        <v>6636.14</v>
      </c>
      <c r="H373" s="142">
        <v>797.65</v>
      </c>
      <c r="I373" s="142"/>
      <c r="J373" s="142"/>
    </row>
    <row r="374" spans="1:10" x14ac:dyDescent="0.25">
      <c r="A374" s="315">
        <v>4223</v>
      </c>
      <c r="B374" s="316"/>
      <c r="C374" s="317"/>
      <c r="D374" s="141" t="s">
        <v>163</v>
      </c>
      <c r="E374" s="142"/>
      <c r="F374" s="142">
        <v>0</v>
      </c>
      <c r="G374" s="142"/>
      <c r="H374" s="142"/>
      <c r="I374" s="142"/>
      <c r="J374" s="142"/>
    </row>
    <row r="375" spans="1:10" x14ac:dyDescent="0.25">
      <c r="A375" s="315">
        <v>4225</v>
      </c>
      <c r="B375" s="316"/>
      <c r="C375" s="317"/>
      <c r="D375" s="141" t="s">
        <v>164</v>
      </c>
      <c r="E375" s="142"/>
      <c r="F375" s="142">
        <v>0</v>
      </c>
      <c r="G375" s="142"/>
      <c r="H375" s="142"/>
      <c r="I375" s="142"/>
      <c r="J375" s="142"/>
    </row>
    <row r="376" spans="1:10" x14ac:dyDescent="0.25">
      <c r="A376" s="315">
        <v>4226</v>
      </c>
      <c r="B376" s="316"/>
      <c r="C376" s="317"/>
      <c r="D376" s="141" t="s">
        <v>157</v>
      </c>
      <c r="E376" s="142">
        <v>847.44</v>
      </c>
      <c r="F376" s="142">
        <v>0</v>
      </c>
      <c r="G376" s="142">
        <v>0</v>
      </c>
      <c r="H376" s="142">
        <v>0</v>
      </c>
      <c r="I376" s="142"/>
      <c r="J376" s="142"/>
    </row>
    <row r="377" spans="1:10" ht="22.5" x14ac:dyDescent="0.25">
      <c r="A377" s="315">
        <v>4227</v>
      </c>
      <c r="B377" s="316"/>
      <c r="C377" s="317"/>
      <c r="D377" s="141" t="s">
        <v>165</v>
      </c>
      <c r="E377" s="142"/>
      <c r="F377" s="142">
        <v>0</v>
      </c>
      <c r="G377" s="142">
        <v>0</v>
      </c>
      <c r="H377" s="142">
        <v>0</v>
      </c>
      <c r="I377" s="142"/>
      <c r="J377" s="142"/>
    </row>
    <row r="378" spans="1:10" s="42" customFormat="1" ht="22.5" x14ac:dyDescent="0.25">
      <c r="A378" s="312">
        <v>424</v>
      </c>
      <c r="B378" s="313"/>
      <c r="C378" s="314"/>
      <c r="D378" s="136" t="s">
        <v>166</v>
      </c>
      <c r="E378" s="137">
        <f t="shared" ref="E378" si="130">E379</f>
        <v>324.85000000000002</v>
      </c>
      <c r="F378" s="137">
        <v>0</v>
      </c>
      <c r="G378" s="137">
        <v>530.89123365850423</v>
      </c>
      <c r="H378" s="137">
        <v>272.45999999999998</v>
      </c>
      <c r="I378" s="137"/>
      <c r="J378" s="137"/>
    </row>
    <row r="379" spans="1:10" x14ac:dyDescent="0.25">
      <c r="A379" s="315">
        <v>4241</v>
      </c>
      <c r="B379" s="316"/>
      <c r="C379" s="317"/>
      <c r="D379" s="141" t="s">
        <v>167</v>
      </c>
      <c r="E379" s="142">
        <v>324.85000000000002</v>
      </c>
      <c r="F379" s="142">
        <v>0</v>
      </c>
      <c r="G379" s="142">
        <v>530.89123365850423</v>
      </c>
      <c r="H379" s="142">
        <v>272.45999999999998</v>
      </c>
      <c r="I379" s="142"/>
      <c r="J379" s="142"/>
    </row>
    <row r="380" spans="1:10" s="42" customFormat="1" x14ac:dyDescent="0.25">
      <c r="A380" s="306" t="s">
        <v>206</v>
      </c>
      <c r="B380" s="307"/>
      <c r="C380" s="308"/>
      <c r="D380" s="134" t="s">
        <v>200</v>
      </c>
      <c r="E380" s="135">
        <f t="shared" ref="E380:G385" si="131">E381</f>
        <v>5707.08</v>
      </c>
      <c r="F380" s="135">
        <f t="shared" si="131"/>
        <v>1327.23</v>
      </c>
      <c r="G380" s="135">
        <f t="shared" si="131"/>
        <v>1327.23</v>
      </c>
      <c r="H380" s="135"/>
      <c r="I380" s="135"/>
      <c r="J380" s="135"/>
    </row>
    <row r="381" spans="1:10" s="42" customFormat="1" ht="22.5" x14ac:dyDescent="0.25">
      <c r="A381" s="309">
        <v>4</v>
      </c>
      <c r="B381" s="310"/>
      <c r="C381" s="311"/>
      <c r="D381" s="136" t="s">
        <v>23</v>
      </c>
      <c r="E381" s="137">
        <f t="shared" ref="E381:G381" si="132">E382</f>
        <v>5707.08</v>
      </c>
      <c r="F381" s="137">
        <f t="shared" si="132"/>
        <v>1327.23</v>
      </c>
      <c r="G381" s="137">
        <f t="shared" si="132"/>
        <v>1327.23</v>
      </c>
      <c r="H381" s="137"/>
      <c r="I381" s="137"/>
      <c r="J381" s="137"/>
    </row>
    <row r="382" spans="1:10" s="42" customFormat="1" ht="22.5" x14ac:dyDescent="0.25">
      <c r="A382" s="312">
        <v>42</v>
      </c>
      <c r="B382" s="313"/>
      <c r="C382" s="314"/>
      <c r="D382" s="136" t="s">
        <v>48</v>
      </c>
      <c r="E382" s="137">
        <v>5707.08</v>
      </c>
      <c r="F382" s="137">
        <v>1327.23</v>
      </c>
      <c r="G382" s="137">
        <f>G385</f>
        <v>1327.23</v>
      </c>
      <c r="H382" s="137"/>
      <c r="I382" s="137"/>
      <c r="J382" s="137"/>
    </row>
    <row r="383" spans="1:10" s="42" customFormat="1" x14ac:dyDescent="0.25">
      <c r="A383" s="171">
        <v>421</v>
      </c>
      <c r="B383" s="172"/>
      <c r="C383" s="173"/>
      <c r="D383" s="175" t="s">
        <v>110</v>
      </c>
      <c r="E383" s="137">
        <v>5707.08</v>
      </c>
      <c r="F383" s="137">
        <v>0</v>
      </c>
      <c r="G383" s="137"/>
      <c r="H383" s="137"/>
      <c r="I383" s="137"/>
      <c r="J383" s="137"/>
    </row>
    <row r="384" spans="1:10" s="42" customFormat="1" x14ac:dyDescent="0.25">
      <c r="A384" s="174">
        <v>4212</v>
      </c>
      <c r="B384" s="172"/>
      <c r="C384" s="173"/>
      <c r="D384" s="141" t="s">
        <v>250</v>
      </c>
      <c r="E384" s="142">
        <v>5707.08</v>
      </c>
      <c r="F384" s="137">
        <v>0</v>
      </c>
      <c r="G384" s="137"/>
      <c r="H384" s="137"/>
      <c r="I384" s="137"/>
      <c r="J384" s="137"/>
    </row>
    <row r="385" spans="1:10" s="42" customFormat="1" x14ac:dyDescent="0.25">
      <c r="A385" s="312">
        <v>4221</v>
      </c>
      <c r="B385" s="313"/>
      <c r="C385" s="314"/>
      <c r="D385" s="141" t="s">
        <v>92</v>
      </c>
      <c r="E385" s="137">
        <f t="shared" si="131"/>
        <v>0</v>
      </c>
      <c r="F385" s="137">
        <v>0</v>
      </c>
      <c r="G385" s="137">
        <f t="shared" si="131"/>
        <v>1327.23</v>
      </c>
      <c r="H385" s="137"/>
      <c r="I385" s="137"/>
      <c r="J385" s="137"/>
    </row>
    <row r="386" spans="1:10" x14ac:dyDescent="0.25">
      <c r="A386" s="315">
        <v>4221</v>
      </c>
      <c r="B386" s="316"/>
      <c r="C386" s="317"/>
      <c r="D386" s="141" t="s">
        <v>92</v>
      </c>
      <c r="E386" s="142">
        <v>0</v>
      </c>
      <c r="F386" s="142">
        <v>0</v>
      </c>
      <c r="G386" s="142">
        <v>1327.23</v>
      </c>
      <c r="H386" s="142"/>
      <c r="I386" s="142"/>
      <c r="J386" s="142"/>
    </row>
    <row r="387" spans="1:10" s="42" customFormat="1" x14ac:dyDescent="0.25">
      <c r="A387" s="306" t="s">
        <v>208</v>
      </c>
      <c r="B387" s="307"/>
      <c r="C387" s="308"/>
      <c r="D387" s="134" t="s">
        <v>216</v>
      </c>
      <c r="E387" s="135">
        <f t="shared" ref="E387:F390" si="133">E388</f>
        <v>2488.5500000000002</v>
      </c>
      <c r="F387" s="135">
        <f t="shared" si="133"/>
        <v>0</v>
      </c>
      <c r="G387" s="135">
        <v>0</v>
      </c>
      <c r="H387" s="135"/>
      <c r="I387" s="135"/>
      <c r="J387" s="135"/>
    </row>
    <row r="388" spans="1:10" s="42" customFormat="1" ht="22.5" x14ac:dyDescent="0.25">
      <c r="A388" s="309">
        <v>4</v>
      </c>
      <c r="B388" s="310"/>
      <c r="C388" s="311"/>
      <c r="D388" s="136" t="s">
        <v>23</v>
      </c>
      <c r="E388" s="137">
        <f t="shared" si="133"/>
        <v>2488.5500000000002</v>
      </c>
      <c r="F388" s="137">
        <v>0</v>
      </c>
      <c r="G388" s="137">
        <v>0</v>
      </c>
      <c r="H388" s="137"/>
      <c r="I388" s="137"/>
      <c r="J388" s="137"/>
    </row>
    <row r="389" spans="1:10" s="42" customFormat="1" ht="22.5" x14ac:dyDescent="0.25">
      <c r="A389" s="312">
        <v>42</v>
      </c>
      <c r="B389" s="313"/>
      <c r="C389" s="314"/>
      <c r="D389" s="136" t="s">
        <v>48</v>
      </c>
      <c r="E389" s="137">
        <f t="shared" si="133"/>
        <v>2488.5500000000002</v>
      </c>
      <c r="F389" s="137">
        <v>0</v>
      </c>
      <c r="G389" s="137">
        <v>0</v>
      </c>
      <c r="H389" s="137"/>
      <c r="I389" s="137"/>
      <c r="J389" s="137"/>
    </row>
    <row r="390" spans="1:10" s="42" customFormat="1" x14ac:dyDescent="0.25">
      <c r="A390" s="312">
        <v>422</v>
      </c>
      <c r="B390" s="313"/>
      <c r="C390" s="314"/>
      <c r="D390" s="136" t="s">
        <v>91</v>
      </c>
      <c r="E390" s="137">
        <f t="shared" si="133"/>
        <v>2488.5500000000002</v>
      </c>
      <c r="F390" s="137">
        <v>0</v>
      </c>
      <c r="G390" s="137">
        <v>0</v>
      </c>
      <c r="H390" s="137"/>
      <c r="I390" s="137"/>
      <c r="J390" s="137"/>
    </row>
    <row r="391" spans="1:10" x14ac:dyDescent="0.25">
      <c r="A391" s="315">
        <v>4221</v>
      </c>
      <c r="B391" s="316"/>
      <c r="C391" s="317"/>
      <c r="D391" s="141" t="s">
        <v>92</v>
      </c>
      <c r="E391" s="142">
        <v>2488.5500000000002</v>
      </c>
      <c r="F391" s="142">
        <v>0</v>
      </c>
      <c r="G391" s="142">
        <v>0</v>
      </c>
      <c r="H391" s="142"/>
      <c r="I391" s="142"/>
      <c r="J391" s="142"/>
    </row>
    <row r="392" spans="1:10" s="42" customFormat="1" ht="22.5" x14ac:dyDescent="0.25">
      <c r="A392" s="318" t="s">
        <v>168</v>
      </c>
      <c r="B392" s="319"/>
      <c r="C392" s="320"/>
      <c r="D392" s="145" t="s">
        <v>169</v>
      </c>
      <c r="E392" s="146">
        <f t="shared" ref="E392" si="134">E393+E398</f>
        <v>0</v>
      </c>
      <c r="F392" s="146">
        <v>6636.14</v>
      </c>
      <c r="G392" s="146">
        <f t="shared" ref="G392" si="135">G393+G398</f>
        <v>0</v>
      </c>
      <c r="H392" s="146"/>
      <c r="I392" s="146"/>
      <c r="J392" s="146"/>
    </row>
    <row r="393" spans="1:10" s="42" customFormat="1" x14ac:dyDescent="0.25">
      <c r="A393" s="306" t="s">
        <v>192</v>
      </c>
      <c r="B393" s="307"/>
      <c r="C393" s="308"/>
      <c r="D393" s="134" t="s">
        <v>201</v>
      </c>
      <c r="E393" s="135">
        <f t="shared" ref="E393:G396" si="136">E394</f>
        <v>0</v>
      </c>
      <c r="F393" s="135">
        <f t="shared" si="136"/>
        <v>0</v>
      </c>
      <c r="G393" s="135">
        <f t="shared" si="136"/>
        <v>0</v>
      </c>
      <c r="H393" s="135"/>
      <c r="I393" s="135"/>
      <c r="J393" s="135"/>
    </row>
    <row r="394" spans="1:10" s="42" customFormat="1" x14ac:dyDescent="0.25">
      <c r="A394" s="309">
        <v>3</v>
      </c>
      <c r="B394" s="310"/>
      <c r="C394" s="311"/>
      <c r="D394" s="136" t="s">
        <v>21</v>
      </c>
      <c r="E394" s="137">
        <f t="shared" si="136"/>
        <v>0</v>
      </c>
      <c r="F394" s="137">
        <v>0</v>
      </c>
      <c r="G394" s="137">
        <f t="shared" si="136"/>
        <v>0</v>
      </c>
      <c r="H394" s="137"/>
      <c r="I394" s="137"/>
      <c r="J394" s="137"/>
    </row>
    <row r="395" spans="1:10" s="42" customFormat="1" x14ac:dyDescent="0.25">
      <c r="A395" s="312">
        <v>32</v>
      </c>
      <c r="B395" s="313"/>
      <c r="C395" s="314"/>
      <c r="D395" s="136" t="s">
        <v>34</v>
      </c>
      <c r="E395" s="137">
        <f t="shared" si="136"/>
        <v>0</v>
      </c>
      <c r="F395" s="137">
        <v>0</v>
      </c>
      <c r="G395" s="137">
        <f t="shared" si="136"/>
        <v>0</v>
      </c>
      <c r="H395" s="137"/>
      <c r="I395" s="137"/>
      <c r="J395" s="137"/>
    </row>
    <row r="396" spans="1:10" s="42" customFormat="1" x14ac:dyDescent="0.25">
      <c r="A396" s="312">
        <v>323</v>
      </c>
      <c r="B396" s="313"/>
      <c r="C396" s="314"/>
      <c r="D396" s="136" t="s">
        <v>89</v>
      </c>
      <c r="E396" s="137">
        <f t="shared" si="136"/>
        <v>0</v>
      </c>
      <c r="F396" s="137">
        <v>0</v>
      </c>
      <c r="G396" s="137">
        <f t="shared" si="136"/>
        <v>0</v>
      </c>
      <c r="H396" s="137"/>
      <c r="I396" s="137"/>
      <c r="J396" s="137"/>
    </row>
    <row r="397" spans="1:10" ht="22.5" x14ac:dyDescent="0.25">
      <c r="A397" s="315">
        <v>3232</v>
      </c>
      <c r="B397" s="316"/>
      <c r="C397" s="317"/>
      <c r="D397" s="141" t="s">
        <v>132</v>
      </c>
      <c r="E397" s="142">
        <v>0</v>
      </c>
      <c r="F397" s="142">
        <v>0</v>
      </c>
      <c r="G397" s="142">
        <v>0</v>
      </c>
      <c r="H397" s="142"/>
      <c r="I397" s="142"/>
      <c r="J397" s="142"/>
    </row>
    <row r="398" spans="1:10" s="42" customFormat="1" ht="21" x14ac:dyDescent="0.25">
      <c r="A398" s="306" t="s">
        <v>192</v>
      </c>
      <c r="B398" s="307"/>
      <c r="C398" s="308"/>
      <c r="D398" s="134" t="s">
        <v>217</v>
      </c>
      <c r="E398" s="135">
        <f t="shared" ref="E398:G399" si="137">E399</f>
        <v>0</v>
      </c>
      <c r="F398" s="135">
        <f t="shared" si="137"/>
        <v>6636.14</v>
      </c>
      <c r="G398" s="135">
        <f t="shared" si="137"/>
        <v>0</v>
      </c>
      <c r="H398" s="135"/>
      <c r="I398" s="135"/>
      <c r="J398" s="135"/>
    </row>
    <row r="399" spans="1:10" s="42" customFormat="1" x14ac:dyDescent="0.25">
      <c r="A399" s="309">
        <v>3</v>
      </c>
      <c r="B399" s="310"/>
      <c r="C399" s="311"/>
      <c r="D399" s="136" t="s">
        <v>21</v>
      </c>
      <c r="E399" s="137">
        <f t="shared" si="137"/>
        <v>0</v>
      </c>
      <c r="F399" s="137">
        <f t="shared" si="137"/>
        <v>6636.14</v>
      </c>
      <c r="G399" s="137">
        <f t="shared" si="137"/>
        <v>0</v>
      </c>
      <c r="H399" s="137"/>
      <c r="I399" s="137"/>
      <c r="J399" s="137"/>
    </row>
    <row r="400" spans="1:10" s="42" customFormat="1" x14ac:dyDescent="0.25">
      <c r="A400" s="312">
        <v>32</v>
      </c>
      <c r="B400" s="313"/>
      <c r="C400" s="314"/>
      <c r="D400" s="136" t="s">
        <v>34</v>
      </c>
      <c r="E400" s="137"/>
      <c r="F400" s="137">
        <v>6636.14</v>
      </c>
      <c r="G400" s="137"/>
      <c r="H400" s="137"/>
      <c r="I400" s="137"/>
      <c r="J400" s="137"/>
    </row>
    <row r="401" spans="1:10" s="42" customFormat="1" x14ac:dyDescent="0.25">
      <c r="A401" s="312">
        <v>323</v>
      </c>
      <c r="B401" s="313"/>
      <c r="C401" s="314"/>
      <c r="D401" s="136" t="s">
        <v>89</v>
      </c>
      <c r="E401" s="137">
        <f>E403</f>
        <v>0</v>
      </c>
      <c r="F401" s="137">
        <f>F403</f>
        <v>0</v>
      </c>
      <c r="G401" s="137">
        <f t="shared" ref="G401" si="138">G403</f>
        <v>0</v>
      </c>
      <c r="H401" s="137"/>
      <c r="I401" s="137"/>
      <c r="J401" s="137"/>
    </row>
    <row r="402" spans="1:10" s="42" customFormat="1" ht="22.5" x14ac:dyDescent="0.25">
      <c r="A402" s="315">
        <v>3232</v>
      </c>
      <c r="B402" s="316"/>
      <c r="C402" s="317"/>
      <c r="D402" s="141" t="s">
        <v>132</v>
      </c>
      <c r="E402" s="142"/>
      <c r="F402" s="142">
        <v>0</v>
      </c>
      <c r="G402" s="142"/>
      <c r="H402" s="142"/>
      <c r="I402" s="142"/>
      <c r="J402" s="142"/>
    </row>
    <row r="403" spans="1:10" x14ac:dyDescent="0.25">
      <c r="A403" s="315">
        <v>3299</v>
      </c>
      <c r="B403" s="316"/>
      <c r="C403" s="317"/>
      <c r="D403" s="141" t="s">
        <v>79</v>
      </c>
      <c r="E403" s="142"/>
      <c r="F403" s="142">
        <v>0</v>
      </c>
      <c r="G403" s="142"/>
      <c r="H403" s="142"/>
      <c r="I403" s="142"/>
      <c r="J403" s="142"/>
    </row>
    <row r="404" spans="1:10" s="42" customFormat="1" ht="15" customHeight="1" x14ac:dyDescent="0.25">
      <c r="A404" s="318" t="s">
        <v>170</v>
      </c>
      <c r="B404" s="319"/>
      <c r="C404" s="320"/>
      <c r="D404" s="145" t="s">
        <v>171</v>
      </c>
      <c r="E404" s="146">
        <f t="shared" ref="E404:G404" si="139">E405</f>
        <v>7787.32</v>
      </c>
      <c r="F404" s="146">
        <f t="shared" si="139"/>
        <v>10883.27</v>
      </c>
      <c r="G404" s="146">
        <f t="shared" si="139"/>
        <v>10883.27</v>
      </c>
      <c r="H404" s="146">
        <v>21233.06</v>
      </c>
      <c r="I404" s="146">
        <v>272</v>
      </c>
      <c r="J404" s="146">
        <v>195</v>
      </c>
    </row>
    <row r="405" spans="1:10" s="42" customFormat="1" ht="15" customHeight="1" x14ac:dyDescent="0.25">
      <c r="A405" s="306" t="s">
        <v>206</v>
      </c>
      <c r="B405" s="307"/>
      <c r="C405" s="308"/>
      <c r="D405" s="134" t="s">
        <v>200</v>
      </c>
      <c r="E405" s="135">
        <f>E406+E410</f>
        <v>7787.32</v>
      </c>
      <c r="F405" s="135">
        <f>F406+F410</f>
        <v>10883.27</v>
      </c>
      <c r="G405" s="135">
        <f>G406+G410</f>
        <v>10883.27</v>
      </c>
      <c r="H405" s="135">
        <v>21233.06</v>
      </c>
      <c r="I405" s="135">
        <v>272</v>
      </c>
      <c r="J405" s="135">
        <v>195</v>
      </c>
    </row>
    <row r="406" spans="1:10" s="42" customFormat="1" x14ac:dyDescent="0.25">
      <c r="A406" s="309">
        <v>3</v>
      </c>
      <c r="B406" s="310"/>
      <c r="C406" s="311"/>
      <c r="D406" s="136" t="s">
        <v>21</v>
      </c>
      <c r="E406" s="137">
        <f>E408</f>
        <v>1571.52</v>
      </c>
      <c r="F406" s="137">
        <v>5574.36</v>
      </c>
      <c r="G406" s="137">
        <v>5574.36</v>
      </c>
      <c r="H406" s="137">
        <v>9607.6</v>
      </c>
      <c r="I406" s="137"/>
      <c r="J406" s="137"/>
    </row>
    <row r="407" spans="1:10" s="42" customFormat="1" x14ac:dyDescent="0.25">
      <c r="A407" s="312">
        <v>32</v>
      </c>
      <c r="B407" s="313"/>
      <c r="C407" s="314"/>
      <c r="D407" s="261" t="s">
        <v>89</v>
      </c>
      <c r="E407" s="137">
        <v>1571.52</v>
      </c>
      <c r="F407" s="137">
        <v>5574.36</v>
      </c>
      <c r="G407" s="137">
        <v>5574.36</v>
      </c>
      <c r="H407" s="137">
        <v>9607.6</v>
      </c>
      <c r="I407" s="137"/>
      <c r="J407" s="137"/>
    </row>
    <row r="408" spans="1:10" s="42" customFormat="1" x14ac:dyDescent="0.25">
      <c r="A408" s="312">
        <v>323</v>
      </c>
      <c r="B408" s="313"/>
      <c r="C408" s="314"/>
      <c r="D408" s="157" t="s">
        <v>89</v>
      </c>
      <c r="E408" s="137">
        <f t="shared" ref="E408" si="140">E409</f>
        <v>1571.52</v>
      </c>
      <c r="F408" s="137">
        <v>0</v>
      </c>
      <c r="G408" s="137">
        <v>5574.36</v>
      </c>
      <c r="H408" s="137">
        <v>9607.6</v>
      </c>
      <c r="I408" s="137"/>
      <c r="J408" s="137"/>
    </row>
    <row r="409" spans="1:10" s="42" customFormat="1" x14ac:dyDescent="0.25">
      <c r="A409" s="315">
        <v>3231</v>
      </c>
      <c r="B409" s="316"/>
      <c r="C409" s="317"/>
      <c r="D409" s="141" t="s">
        <v>209</v>
      </c>
      <c r="E409" s="142">
        <v>1571.52</v>
      </c>
      <c r="F409" s="142">
        <v>0</v>
      </c>
      <c r="G409" s="142">
        <v>5574.36</v>
      </c>
      <c r="H409" s="142">
        <v>9607.6</v>
      </c>
      <c r="I409" s="137"/>
      <c r="J409" s="137"/>
    </row>
    <row r="410" spans="1:10" s="42" customFormat="1" ht="22.5" x14ac:dyDescent="0.25">
      <c r="A410" s="309">
        <v>4</v>
      </c>
      <c r="B410" s="310"/>
      <c r="C410" s="311"/>
      <c r="D410" s="136" t="s">
        <v>23</v>
      </c>
      <c r="E410" s="137">
        <f t="shared" ref="E410:E411" si="141">E411</f>
        <v>6215.8</v>
      </c>
      <c r="F410" s="137">
        <v>5308.91</v>
      </c>
      <c r="G410" s="137">
        <v>5308.91</v>
      </c>
      <c r="H410" s="137">
        <v>11625.46</v>
      </c>
      <c r="I410" s="137"/>
      <c r="J410" s="137"/>
    </row>
    <row r="411" spans="1:10" s="42" customFormat="1" ht="22.5" x14ac:dyDescent="0.25">
      <c r="A411" s="312">
        <v>42</v>
      </c>
      <c r="B411" s="313"/>
      <c r="C411" s="314"/>
      <c r="D411" s="136" t="s">
        <v>48</v>
      </c>
      <c r="E411" s="137">
        <f t="shared" si="141"/>
        <v>6215.8</v>
      </c>
      <c r="F411" s="137">
        <v>5308.91</v>
      </c>
      <c r="G411" s="137">
        <v>5308.91</v>
      </c>
      <c r="H411" s="137">
        <v>11625.46</v>
      </c>
      <c r="I411" s="137"/>
      <c r="J411" s="137"/>
    </row>
    <row r="412" spans="1:10" s="42" customFormat="1" x14ac:dyDescent="0.25">
      <c r="A412" s="312">
        <v>422</v>
      </c>
      <c r="B412" s="313"/>
      <c r="C412" s="314"/>
      <c r="D412" s="136" t="s">
        <v>91</v>
      </c>
      <c r="E412" s="137">
        <f>E414</f>
        <v>6215.8</v>
      </c>
      <c r="F412" s="137">
        <v>0</v>
      </c>
      <c r="G412" s="137">
        <v>0</v>
      </c>
      <c r="H412" s="137">
        <v>5875.51</v>
      </c>
      <c r="I412" s="137"/>
      <c r="J412" s="137"/>
    </row>
    <row r="413" spans="1:10" s="42" customFormat="1" x14ac:dyDescent="0.25">
      <c r="A413" s="315">
        <v>42211</v>
      </c>
      <c r="B413" s="316"/>
      <c r="C413" s="317"/>
      <c r="D413" s="141" t="s">
        <v>218</v>
      </c>
      <c r="E413" s="142">
        <v>0</v>
      </c>
      <c r="F413" s="142"/>
      <c r="G413" s="142">
        <v>0</v>
      </c>
      <c r="H413" s="142">
        <v>5875.51</v>
      </c>
      <c r="I413" s="142"/>
      <c r="J413" s="142"/>
    </row>
    <row r="414" spans="1:10" ht="22.5" x14ac:dyDescent="0.25">
      <c r="A414" s="312">
        <v>424</v>
      </c>
      <c r="B414" s="313"/>
      <c r="C414" s="314"/>
      <c r="D414" s="157" t="s">
        <v>166</v>
      </c>
      <c r="E414" s="137">
        <f t="shared" ref="E414" si="142">E415</f>
        <v>6215.8</v>
      </c>
      <c r="F414" s="137">
        <v>0</v>
      </c>
      <c r="G414" s="137">
        <v>5308.91</v>
      </c>
      <c r="H414" s="137">
        <v>5749.95</v>
      </c>
      <c r="I414" s="137"/>
      <c r="J414" s="137"/>
    </row>
    <row r="415" spans="1:10" x14ac:dyDescent="0.25">
      <c r="A415" s="315">
        <v>4241</v>
      </c>
      <c r="B415" s="316"/>
      <c r="C415" s="317"/>
      <c r="D415" s="141" t="s">
        <v>167</v>
      </c>
      <c r="E415" s="142">
        <v>6215.8</v>
      </c>
      <c r="F415" s="142">
        <v>0</v>
      </c>
      <c r="G415" s="142">
        <v>5308.91</v>
      </c>
      <c r="H415" s="142">
        <v>5749.95</v>
      </c>
      <c r="I415" s="142"/>
      <c r="J415" s="142"/>
    </row>
    <row r="417" spans="2:7" x14ac:dyDescent="0.25">
      <c r="B417" t="s">
        <v>320</v>
      </c>
    </row>
    <row r="418" spans="2:7" ht="13.5" customHeight="1" x14ac:dyDescent="0.25"/>
    <row r="419" spans="2:7" x14ac:dyDescent="0.25">
      <c r="B419" t="s">
        <v>237</v>
      </c>
      <c r="G419" t="s">
        <v>276</v>
      </c>
    </row>
    <row r="420" spans="2:7" ht="16.5" customHeight="1" x14ac:dyDescent="0.25">
      <c r="B420" t="s">
        <v>238</v>
      </c>
      <c r="G420" t="s">
        <v>277</v>
      </c>
    </row>
  </sheetData>
  <sheetProtection formatCells="0" formatColumns="0" formatRows="0" insertColumns="0" insertRows="0" insertHyperlinks="0" deleteColumns="0" deleteRows="0" sort="0" autoFilter="0" pivotTables="0"/>
  <mergeCells count="348">
    <mergeCell ref="A407:C407"/>
    <mergeCell ref="A249:C249"/>
    <mergeCell ref="A250:C250"/>
    <mergeCell ref="A251:C251"/>
    <mergeCell ref="A122:C122"/>
    <mergeCell ref="A104:C104"/>
    <mergeCell ref="A111:C111"/>
    <mergeCell ref="A112:C112"/>
    <mergeCell ref="A113:C113"/>
    <mergeCell ref="A114:C114"/>
    <mergeCell ref="A109:C109"/>
    <mergeCell ref="A110:C110"/>
    <mergeCell ref="A120:C120"/>
    <mergeCell ref="A121:C121"/>
    <mergeCell ref="A115:C115"/>
    <mergeCell ref="A233:C233"/>
    <mergeCell ref="A234:C234"/>
    <mergeCell ref="A235:C235"/>
    <mergeCell ref="A236:C236"/>
    <mergeCell ref="A237:C237"/>
    <mergeCell ref="A229:C229"/>
    <mergeCell ref="A230:C230"/>
    <mergeCell ref="A231:C231"/>
    <mergeCell ref="A232:C232"/>
    <mergeCell ref="A207:C207"/>
    <mergeCell ref="A208:C208"/>
    <mergeCell ref="A209:C209"/>
    <mergeCell ref="A210:C210"/>
    <mergeCell ref="A211:C211"/>
    <mergeCell ref="A223:C223"/>
    <mergeCell ref="A224:C224"/>
    <mergeCell ref="A225:C225"/>
    <mergeCell ref="A222:C222"/>
    <mergeCell ref="A221:C221"/>
    <mergeCell ref="A217:C217"/>
    <mergeCell ref="A218:C218"/>
    <mergeCell ref="A219:C219"/>
    <mergeCell ref="A215:C215"/>
    <mergeCell ref="A216:C216"/>
    <mergeCell ref="A213:C213"/>
    <mergeCell ref="A49:C49"/>
    <mergeCell ref="A150:C150"/>
    <mergeCell ref="A151:C151"/>
    <mergeCell ref="A127:C127"/>
    <mergeCell ref="A128:C128"/>
    <mergeCell ref="A134:C134"/>
    <mergeCell ref="A82:C82"/>
    <mergeCell ref="A83:C83"/>
    <mergeCell ref="A84:C84"/>
    <mergeCell ref="A85:C85"/>
    <mergeCell ref="A86:C86"/>
    <mergeCell ref="A87:C87"/>
    <mergeCell ref="A93:C93"/>
    <mergeCell ref="A88:C88"/>
    <mergeCell ref="A89:C89"/>
    <mergeCell ref="A90:C90"/>
    <mergeCell ref="A71:C71"/>
    <mergeCell ref="A81:C81"/>
    <mergeCell ref="A91:C91"/>
    <mergeCell ref="A92:C92"/>
    <mergeCell ref="A70:C70"/>
    <mergeCell ref="A53:C53"/>
    <mergeCell ref="A54:C54"/>
    <mergeCell ref="A68:C68"/>
    <mergeCell ref="A8:C8"/>
    <mergeCell ref="A34:C34"/>
    <mergeCell ref="A19:C19"/>
    <mergeCell ref="A20:C20"/>
    <mergeCell ref="A21:C21"/>
    <mergeCell ref="A22:C22"/>
    <mergeCell ref="A23:C23"/>
    <mergeCell ref="A24:C24"/>
    <mergeCell ref="A26:C26"/>
    <mergeCell ref="A27:C27"/>
    <mergeCell ref="A28:C28"/>
    <mergeCell ref="A30:C30"/>
    <mergeCell ref="A31:C31"/>
    <mergeCell ref="A32:C32"/>
    <mergeCell ref="A33:C33"/>
    <mergeCell ref="A12:C12"/>
    <mergeCell ref="A414:C414"/>
    <mergeCell ref="A413:C413"/>
    <mergeCell ref="A410:C410"/>
    <mergeCell ref="A411:C411"/>
    <mergeCell ref="A412:C412"/>
    <mergeCell ref="A170:C170"/>
    <mergeCell ref="A171:C171"/>
    <mergeCell ref="A172:C172"/>
    <mergeCell ref="A45:C45"/>
    <mergeCell ref="A46:C46"/>
    <mergeCell ref="A47:C47"/>
    <mergeCell ref="A48:C48"/>
    <mergeCell ref="A409:C409"/>
    <mergeCell ref="A404:C404"/>
    <mergeCell ref="A405:C405"/>
    <mergeCell ref="A406:C406"/>
    <mergeCell ref="A408:C408"/>
    <mergeCell ref="A129:C129"/>
    <mergeCell ref="A130:C130"/>
    <mergeCell ref="A131:C131"/>
    <mergeCell ref="A132:C132"/>
    <mergeCell ref="A133:C133"/>
    <mergeCell ref="A123:C123"/>
    <mergeCell ref="A63:C63"/>
    <mergeCell ref="A1:I1"/>
    <mergeCell ref="A3:I3"/>
    <mergeCell ref="A5:C5"/>
    <mergeCell ref="A9:C9"/>
    <mergeCell ref="A6:C6"/>
    <mergeCell ref="A44:C44"/>
    <mergeCell ref="A35:C35"/>
    <mergeCell ref="A36:C36"/>
    <mergeCell ref="A37:C37"/>
    <mergeCell ref="A38:C38"/>
    <mergeCell ref="A39:C39"/>
    <mergeCell ref="A10:C10"/>
    <mergeCell ref="A18:C18"/>
    <mergeCell ref="A17:C17"/>
    <mergeCell ref="A11:C11"/>
    <mergeCell ref="A16:C16"/>
    <mergeCell ref="A29:C29"/>
    <mergeCell ref="A40:C40"/>
    <mergeCell ref="A41:C41"/>
    <mergeCell ref="A42:C42"/>
    <mergeCell ref="A43:C43"/>
    <mergeCell ref="A13:C13"/>
    <mergeCell ref="A15:C15"/>
    <mergeCell ref="A7:C7"/>
    <mergeCell ref="A67:C67"/>
    <mergeCell ref="A55:C55"/>
    <mergeCell ref="A56:C56"/>
    <mergeCell ref="A57:C57"/>
    <mergeCell ref="A64:C64"/>
    <mergeCell ref="A65:C65"/>
    <mergeCell ref="A58:C58"/>
    <mergeCell ref="A59:C59"/>
    <mergeCell ref="A60:C60"/>
    <mergeCell ref="A61:C61"/>
    <mergeCell ref="A69:C69"/>
    <mergeCell ref="A66:C66"/>
    <mergeCell ref="A50:C50"/>
    <mergeCell ref="A51:C51"/>
    <mergeCell ref="A52:C52"/>
    <mergeCell ref="A62:C62"/>
    <mergeCell ref="A144:C144"/>
    <mergeCell ref="A135:C135"/>
    <mergeCell ref="A72:C72"/>
    <mergeCell ref="A73:C73"/>
    <mergeCell ref="A74:C74"/>
    <mergeCell ref="A75:C75"/>
    <mergeCell ref="A118:C118"/>
    <mergeCell ref="A119:C119"/>
    <mergeCell ref="A105:C105"/>
    <mergeCell ref="A106:C106"/>
    <mergeCell ref="A107:C107"/>
    <mergeCell ref="A108:C108"/>
    <mergeCell ref="A94:C94"/>
    <mergeCell ref="A95:C95"/>
    <mergeCell ref="A96:C96"/>
    <mergeCell ref="A97:C97"/>
    <mergeCell ref="A98:C98"/>
    <mergeCell ref="A76:C76"/>
    <mergeCell ref="A77:C77"/>
    <mergeCell ref="A99:C99"/>
    <mergeCell ref="A100:C100"/>
    <mergeCell ref="A78:C78"/>
    <mergeCell ref="A79:C79"/>
    <mergeCell ref="A80:C80"/>
    <mergeCell ref="A101:C101"/>
    <mergeCell ref="A102:C102"/>
    <mergeCell ref="A103:C103"/>
    <mergeCell ref="A157:C157"/>
    <mergeCell ref="A158:C158"/>
    <mergeCell ref="A159:C159"/>
    <mergeCell ref="A160:C160"/>
    <mergeCell ref="A161:C161"/>
    <mergeCell ref="A162:C162"/>
    <mergeCell ref="A116:C116"/>
    <mergeCell ref="A117:C117"/>
    <mergeCell ref="A152:C152"/>
    <mergeCell ref="A155:C155"/>
    <mergeCell ref="A156:C156"/>
    <mergeCell ref="A153:C153"/>
    <mergeCell ref="A154:C154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26:C126"/>
    <mergeCell ref="A124:C124"/>
    <mergeCell ref="A125:C125"/>
    <mergeCell ref="A163:C163"/>
    <mergeCell ref="A169:C169"/>
    <mergeCell ref="A167:C167"/>
    <mergeCell ref="A168:C168"/>
    <mergeCell ref="A166:C166"/>
    <mergeCell ref="A181:C181"/>
    <mergeCell ref="A173:C173"/>
    <mergeCell ref="A174:C174"/>
    <mergeCell ref="A183:C183"/>
    <mergeCell ref="A184:C184"/>
    <mergeCell ref="A175:C175"/>
    <mergeCell ref="A176:C176"/>
    <mergeCell ref="A177:C177"/>
    <mergeCell ref="A178:C178"/>
    <mergeCell ref="A196:C196"/>
    <mergeCell ref="A199:C199"/>
    <mergeCell ref="A194:C194"/>
    <mergeCell ref="A195:C195"/>
    <mergeCell ref="A186:C186"/>
    <mergeCell ref="A187:C187"/>
    <mergeCell ref="A264:C264"/>
    <mergeCell ref="A265:C265"/>
    <mergeCell ref="A266:C266"/>
    <mergeCell ref="A267:C267"/>
    <mergeCell ref="A238:C238"/>
    <mergeCell ref="A258:C258"/>
    <mergeCell ref="A259:C259"/>
    <mergeCell ref="A260:C260"/>
    <mergeCell ref="A261:C261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62:C262"/>
    <mergeCell ref="A273:C273"/>
    <mergeCell ref="A275:C275"/>
    <mergeCell ref="A276:C276"/>
    <mergeCell ref="A277:C277"/>
    <mergeCell ref="A307:C307"/>
    <mergeCell ref="A270:C270"/>
    <mergeCell ref="A271:C271"/>
    <mergeCell ref="A272:C272"/>
    <mergeCell ref="A281:C281"/>
    <mergeCell ref="A282:C282"/>
    <mergeCell ref="A291:C291"/>
    <mergeCell ref="A292:C292"/>
    <mergeCell ref="A296:C296"/>
    <mergeCell ref="A293:C293"/>
    <mergeCell ref="A300:C300"/>
    <mergeCell ref="A303:C303"/>
    <mergeCell ref="A304:C304"/>
    <mergeCell ref="A305:C305"/>
    <mergeCell ref="A306:C306"/>
    <mergeCell ref="A297:C297"/>
    <mergeCell ref="A298:C298"/>
    <mergeCell ref="A299:C299"/>
    <mergeCell ref="A302:C302"/>
    <mergeCell ref="A313:C313"/>
    <mergeCell ref="A314:C314"/>
    <mergeCell ref="A315:C315"/>
    <mergeCell ref="A316:C316"/>
    <mergeCell ref="A308:C308"/>
    <mergeCell ref="A309:C309"/>
    <mergeCell ref="A310:C310"/>
    <mergeCell ref="A311:C311"/>
    <mergeCell ref="A312:C312"/>
    <mergeCell ref="A317:C317"/>
    <mergeCell ref="A318:C318"/>
    <mergeCell ref="A336:C336"/>
    <mergeCell ref="A319:C319"/>
    <mergeCell ref="A320:C320"/>
    <mergeCell ref="A330:C330"/>
    <mergeCell ref="A331:C331"/>
    <mergeCell ref="A333:C333"/>
    <mergeCell ref="A334:C334"/>
    <mergeCell ref="A335:C335"/>
    <mergeCell ref="A332:C332"/>
    <mergeCell ref="A321:C321"/>
    <mergeCell ref="A322:C322"/>
    <mergeCell ref="A327:C327"/>
    <mergeCell ref="A328:C328"/>
    <mergeCell ref="A329:C329"/>
    <mergeCell ref="A341:C341"/>
    <mergeCell ref="A342:C342"/>
    <mergeCell ref="A344:C344"/>
    <mergeCell ref="A345:C345"/>
    <mergeCell ref="A346:C346"/>
    <mergeCell ref="A354:C354"/>
    <mergeCell ref="A337:C337"/>
    <mergeCell ref="A338:C338"/>
    <mergeCell ref="A339:C339"/>
    <mergeCell ref="A340:C340"/>
    <mergeCell ref="A347:C347"/>
    <mergeCell ref="A348:C348"/>
    <mergeCell ref="A349:C349"/>
    <mergeCell ref="A355:C355"/>
    <mergeCell ref="A356:C356"/>
    <mergeCell ref="A357:C357"/>
    <mergeCell ref="A358:C358"/>
    <mergeCell ref="A350:C350"/>
    <mergeCell ref="A351:C351"/>
    <mergeCell ref="A352:C352"/>
    <mergeCell ref="A353:C353"/>
    <mergeCell ref="A369:C369"/>
    <mergeCell ref="A359:C359"/>
    <mergeCell ref="A363:C363"/>
    <mergeCell ref="A366:C366"/>
    <mergeCell ref="A367:C367"/>
    <mergeCell ref="A368:C368"/>
    <mergeCell ref="A360:C360"/>
    <mergeCell ref="A361:C361"/>
    <mergeCell ref="A362:C362"/>
    <mergeCell ref="A390:C390"/>
    <mergeCell ref="A391:C391"/>
    <mergeCell ref="A392:C392"/>
    <mergeCell ref="A376:C376"/>
    <mergeCell ref="A377:C377"/>
    <mergeCell ref="A378:C378"/>
    <mergeCell ref="A379:C379"/>
    <mergeCell ref="A372:C372"/>
    <mergeCell ref="A373:C373"/>
    <mergeCell ref="A374:C374"/>
    <mergeCell ref="A375:C375"/>
    <mergeCell ref="A381:C381"/>
    <mergeCell ref="A398:C398"/>
    <mergeCell ref="A399:C399"/>
    <mergeCell ref="A400:C400"/>
    <mergeCell ref="A401:C401"/>
    <mergeCell ref="A403:C403"/>
    <mergeCell ref="A402:C402"/>
    <mergeCell ref="A415:C415"/>
    <mergeCell ref="A145:C145"/>
    <mergeCell ref="A146:C146"/>
    <mergeCell ref="A147:C147"/>
    <mergeCell ref="A148:C148"/>
    <mergeCell ref="A149:C149"/>
    <mergeCell ref="A382:C382"/>
    <mergeCell ref="A385:C385"/>
    <mergeCell ref="A386:C386"/>
    <mergeCell ref="A387:C387"/>
    <mergeCell ref="A380:C380"/>
    <mergeCell ref="A393:C393"/>
    <mergeCell ref="A396:C396"/>
    <mergeCell ref="A397:C397"/>
    <mergeCell ref="A394:C394"/>
    <mergeCell ref="A395:C395"/>
    <mergeCell ref="A388:C388"/>
    <mergeCell ref="A389:C389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 novo</vt:lpstr>
      <vt:lpstr>Prihodi i rashodi po izvori (2</vt:lpstr>
      <vt:lpstr>Rashodi prema funkcijskoj kl</vt:lpstr>
      <vt:lpstr>Račun financiranja</vt:lpstr>
      <vt:lpstr>POSEBNI DIO</vt:lpstr>
      <vt:lpstr>' Račun prihoda i rashoda novo'!Ispis_naslova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Davorka</cp:lastModifiedBy>
  <cp:lastPrinted>2024-03-26T13:50:07Z</cp:lastPrinted>
  <dcterms:created xsi:type="dcterms:W3CDTF">2022-08-12T12:51:27Z</dcterms:created>
  <dcterms:modified xsi:type="dcterms:W3CDTF">2024-03-26T14:31:47Z</dcterms:modified>
</cp:coreProperties>
</file>