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es\Desktop\novi web\dokumenti\nabava i financije\financijski plan i izvješća\"/>
    </mc:Choice>
  </mc:AlternateContent>
  <bookViews>
    <workbookView xWindow="0" yWindow="0" windowWidth="28800" windowHeight="11610" tabRatio="500"/>
  </bookViews>
  <sheets>
    <sheet name="SAŽETAK" sheetId="1" r:id="rId1"/>
    <sheet name=" Račun prihoda i rashoda novo" sheetId="2" r:id="rId2"/>
    <sheet name="Prihodi i rashodi po izvori (2" sheetId="3" r:id="rId3"/>
    <sheet name="Rashodi prema funkcijskoj kl" sheetId="4" r:id="rId4"/>
    <sheet name="Račun financiranja" sheetId="5" r:id="rId5"/>
    <sheet name="POSEBNI DIO" sheetId="6" r:id="rId6"/>
  </sheets>
  <definedNames>
    <definedName name="_xlnm._FilterDatabase" localSheetId="1">' Račun prihoda i rashoda novo'!$A$10:$H$179</definedName>
    <definedName name="_xlnm._FilterDatabase" localSheetId="5">'POSEBNI DIO'!$A$10:$G$414</definedName>
    <definedName name="_xlnm.Print_Titles" localSheetId="1">' Račun prihoda i rashoda novo'!$9:$9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1" i="6" l="1"/>
  <c r="E399" i="6"/>
  <c r="E398" i="6"/>
  <c r="E396" i="6"/>
  <c r="E395" i="6" s="1"/>
  <c r="E394" i="6" s="1"/>
  <c r="E393" i="6" s="1"/>
  <c r="E392" i="6" s="1"/>
  <c r="E385" i="6"/>
  <c r="E381" i="6"/>
  <c r="E380" i="6"/>
  <c r="E359" i="6"/>
  <c r="F357" i="6"/>
  <c r="F356" i="6" s="1"/>
  <c r="F355" i="6" s="1"/>
  <c r="F354" i="6" s="1"/>
  <c r="E357" i="6"/>
  <c r="E356" i="6"/>
  <c r="E355" i="6" s="1"/>
  <c r="E354" i="6" s="1"/>
  <c r="F352" i="6"/>
  <c r="F351" i="6" s="1"/>
  <c r="F350" i="6" s="1"/>
  <c r="E352" i="6"/>
  <c r="E351" i="6"/>
  <c r="E350" i="6" s="1"/>
  <c r="F348" i="6"/>
  <c r="F345" i="6"/>
  <c r="E345" i="6"/>
  <c r="F342" i="6"/>
  <c r="E342" i="6"/>
  <c r="F339" i="6"/>
  <c r="E339" i="6"/>
  <c r="F336" i="6"/>
  <c r="E336" i="6"/>
  <c r="F335" i="6"/>
  <c r="E335" i="6"/>
  <c r="E334" i="6" s="1"/>
  <c r="F327" i="6"/>
  <c r="F320" i="6"/>
  <c r="F319" i="6"/>
  <c r="F313" i="6"/>
  <c r="F311" i="6"/>
  <c r="F310" i="6"/>
  <c r="F309" i="6" s="1"/>
  <c r="F308" i="6" s="1"/>
  <c r="F307" i="6" s="1"/>
  <c r="E309" i="6"/>
  <c r="E308" i="6"/>
  <c r="E307" i="6" s="1"/>
  <c r="E297" i="6"/>
  <c r="E296" i="6"/>
  <c r="E282" i="6"/>
  <c r="E281" i="6" s="1"/>
  <c r="F281" i="6"/>
  <c r="F264" i="6"/>
  <c r="F261" i="6"/>
  <c r="F260" i="6" s="1"/>
  <c r="F246" i="6"/>
  <c r="E246" i="6"/>
  <c r="F244" i="6"/>
  <c r="E244" i="6"/>
  <c r="F242" i="6"/>
  <c r="E242" i="6"/>
  <c r="E241" i="6" s="1"/>
  <c r="E240" i="6" s="1"/>
  <c r="F241" i="6"/>
  <c r="F237" i="6"/>
  <c r="E237" i="6"/>
  <c r="F235" i="6"/>
  <c r="E235" i="6"/>
  <c r="E230" i="6"/>
  <c r="F216" i="6"/>
  <c r="E216" i="6"/>
  <c r="F170" i="6"/>
  <c r="E170" i="6"/>
  <c r="E169" i="6" s="1"/>
  <c r="E168" i="6" s="1"/>
  <c r="E167" i="6" s="1"/>
  <c r="E166" i="6" s="1"/>
  <c r="F169" i="6"/>
  <c r="F168" i="6" s="1"/>
  <c r="F167" i="6" s="1"/>
  <c r="F166" i="6" s="1"/>
  <c r="E162" i="6"/>
  <c r="E161" i="6" s="1"/>
  <c r="E160" i="6" s="1"/>
  <c r="E159" i="6" s="1"/>
  <c r="E158" i="6" s="1"/>
  <c r="F160" i="6"/>
  <c r="F159" i="6"/>
  <c r="F158" i="6" s="1"/>
  <c r="G158" i="6"/>
  <c r="G157" i="6" s="1"/>
  <c r="F155" i="6"/>
  <c r="F154" i="6" s="1"/>
  <c r="F153" i="6" s="1"/>
  <c r="F152" i="6" s="1"/>
  <c r="F151" i="6" s="1"/>
  <c r="F150" i="6" s="1"/>
  <c r="E155" i="6"/>
  <c r="E154" i="6"/>
  <c r="E153" i="6" s="1"/>
  <c r="E152" i="6" s="1"/>
  <c r="E151" i="6" s="1"/>
  <c r="E150" i="6" s="1"/>
  <c r="F147" i="6"/>
  <c r="F146" i="6" s="1"/>
  <c r="E146" i="6"/>
  <c r="E138" i="6" s="1"/>
  <c r="E137" i="6" s="1"/>
  <c r="E136" i="6" s="1"/>
  <c r="F144" i="6"/>
  <c r="F142" i="6"/>
  <c r="F139" i="6" s="1"/>
  <c r="E142" i="6"/>
  <c r="F140" i="6"/>
  <c r="G137" i="6"/>
  <c r="G136" i="6" s="1"/>
  <c r="F133" i="6"/>
  <c r="F132" i="6" s="1"/>
  <c r="F130" i="6"/>
  <c r="F128" i="6"/>
  <c r="E128" i="6"/>
  <c r="F126" i="6"/>
  <c r="F125" i="6" s="1"/>
  <c r="E124" i="6"/>
  <c r="E123" i="6" s="1"/>
  <c r="E122" i="6" s="1"/>
  <c r="E119" i="6"/>
  <c r="E118" i="6" s="1"/>
  <c r="E116" i="6"/>
  <c r="E114" i="6"/>
  <c r="E112" i="6"/>
  <c r="E111" i="6" s="1"/>
  <c r="E110" i="6" s="1"/>
  <c r="E109" i="6" s="1"/>
  <c r="E108" i="6" s="1"/>
  <c r="F109" i="6"/>
  <c r="F108" i="6" s="1"/>
  <c r="F105" i="6"/>
  <c r="F104" i="6" s="1"/>
  <c r="E105" i="6"/>
  <c r="E104" i="6" s="1"/>
  <c r="F102" i="6"/>
  <c r="E102" i="6"/>
  <c r="F100" i="6"/>
  <c r="E100" i="6"/>
  <c r="F98" i="6"/>
  <c r="F97" i="6" s="1"/>
  <c r="F96" i="6" s="1"/>
  <c r="F95" i="6" s="1"/>
  <c r="F94" i="6" s="1"/>
  <c r="E98" i="6"/>
  <c r="E97" i="6" s="1"/>
  <c r="E96" i="6" s="1"/>
  <c r="E95" i="6" s="1"/>
  <c r="E94" i="6" s="1"/>
  <c r="G95" i="6"/>
  <c r="G94" i="6"/>
  <c r="E90" i="6"/>
  <c r="E89" i="6" s="1"/>
  <c r="E88" i="6" s="1"/>
  <c r="F89" i="6"/>
  <c r="F88" i="6" s="1"/>
  <c r="E86" i="6"/>
  <c r="E85" i="6" s="1"/>
  <c r="E84" i="6" s="1"/>
  <c r="E83" i="6" s="1"/>
  <c r="E82" i="6" s="1"/>
  <c r="F83" i="6"/>
  <c r="G82" i="6"/>
  <c r="F82" i="6"/>
  <c r="F79" i="6"/>
  <c r="F78" i="6" s="1"/>
  <c r="F77" i="6" s="1"/>
  <c r="F76" i="6" s="1"/>
  <c r="F75" i="6" s="1"/>
  <c r="E77" i="6"/>
  <c r="E76" i="6" s="1"/>
  <c r="E75" i="6" s="1"/>
  <c r="G75" i="6"/>
  <c r="F73" i="6"/>
  <c r="F71" i="6"/>
  <c r="F68" i="6"/>
  <c r="F66" i="6"/>
  <c r="F65" i="6" s="1"/>
  <c r="F64" i="6" s="1"/>
  <c r="E66" i="6"/>
  <c r="E65" i="6"/>
  <c r="E64" i="6" s="1"/>
  <c r="G64" i="6"/>
  <c r="F62" i="6"/>
  <c r="F61" i="6" s="1"/>
  <c r="F60" i="6" s="1"/>
  <c r="F59" i="6" s="1"/>
  <c r="F58" i="6" s="1"/>
  <c r="E62" i="6"/>
  <c r="E61" i="6" s="1"/>
  <c r="E60" i="6" s="1"/>
  <c r="E59" i="6" s="1"/>
  <c r="E58" i="6" s="1"/>
  <c r="G59" i="6"/>
  <c r="G58" i="6"/>
  <c r="E55" i="6"/>
  <c r="E54" i="6" s="1"/>
  <c r="E53" i="6" s="1"/>
  <c r="E52" i="6" s="1"/>
  <c r="E51" i="6" s="1"/>
  <c r="F54" i="6"/>
  <c r="F53" i="6" s="1"/>
  <c r="F52" i="6" s="1"/>
  <c r="F51" i="6" s="1"/>
  <c r="F48" i="6"/>
  <c r="E48" i="6"/>
  <c r="F46" i="6"/>
  <c r="F45" i="6"/>
  <c r="F44" i="6"/>
  <c r="F43" i="6" s="1"/>
  <c r="F42" i="6" s="1"/>
  <c r="E44" i="6"/>
  <c r="E43" i="6"/>
  <c r="E42" i="6" s="1"/>
  <c r="F40" i="6"/>
  <c r="E40" i="6"/>
  <c r="F39" i="6"/>
  <c r="F37" i="6"/>
  <c r="F36" i="6"/>
  <c r="F30" i="6"/>
  <c r="F22" i="6"/>
  <c r="F9" i="6"/>
  <c r="E9" i="6"/>
  <c r="F8" i="6"/>
  <c r="E8" i="6"/>
  <c r="B10" i="4"/>
  <c r="D45" i="3"/>
  <c r="D31" i="3" s="1"/>
  <c r="C45" i="3"/>
  <c r="C31" i="3" s="1"/>
  <c r="B45" i="3"/>
  <c r="C43" i="3"/>
  <c r="B43" i="3"/>
  <c r="C39" i="3"/>
  <c r="B39" i="3"/>
  <c r="D37" i="3"/>
  <c r="C37" i="3"/>
  <c r="B37" i="3"/>
  <c r="B31" i="3" s="1"/>
  <c r="C35" i="3"/>
  <c r="B35" i="3"/>
  <c r="D24" i="3"/>
  <c r="C24" i="3"/>
  <c r="B24" i="3"/>
  <c r="C22" i="3"/>
  <c r="B22" i="3"/>
  <c r="D18" i="3"/>
  <c r="D10" i="3" s="1"/>
  <c r="C18" i="3"/>
  <c r="B18" i="3"/>
  <c r="B10" i="3" s="1"/>
  <c r="C16" i="3"/>
  <c r="B16" i="3"/>
  <c r="C14" i="3"/>
  <c r="C10" i="3" s="1"/>
  <c r="B14" i="3"/>
  <c r="F176" i="2"/>
  <c r="F175" i="2" s="1"/>
  <c r="E176" i="2"/>
  <c r="E175" i="2"/>
  <c r="E155" i="2" s="1"/>
  <c r="F171" i="2"/>
  <c r="F164" i="2"/>
  <c r="F162" i="2"/>
  <c r="F161" i="2"/>
  <c r="E157" i="2"/>
  <c r="E151" i="2"/>
  <c r="E150" i="2"/>
  <c r="F147" i="2"/>
  <c r="E144" i="2"/>
  <c r="E143" i="2"/>
  <c r="F139" i="2"/>
  <c r="F138" i="2"/>
  <c r="F137" i="2"/>
  <c r="E130" i="2"/>
  <c r="F129" i="2"/>
  <c r="F114" i="2"/>
  <c r="F95" i="2"/>
  <c r="E85" i="2"/>
  <c r="F84" i="2"/>
  <c r="F81" i="2"/>
  <c r="E78" i="2"/>
  <c r="E76" i="2"/>
  <c r="E74" i="2"/>
  <c r="E73" i="2" s="1"/>
  <c r="F60" i="2"/>
  <c r="G57" i="2"/>
  <c r="F57" i="2"/>
  <c r="F56" i="2"/>
  <c r="G51" i="2"/>
  <c r="G50" i="2"/>
  <c r="G49" i="2"/>
  <c r="F45" i="2"/>
  <c r="E43" i="2"/>
  <c r="E42" i="2"/>
  <c r="F39" i="2"/>
  <c r="G10" i="2"/>
  <c r="I39" i="1"/>
  <c r="H39" i="1"/>
  <c r="F39" i="1"/>
  <c r="J36" i="1"/>
  <c r="J39" i="1" s="1"/>
  <c r="G36" i="1"/>
  <c r="G39" i="1" s="1"/>
  <c r="J28" i="1"/>
  <c r="I28" i="1"/>
  <c r="J22" i="1"/>
  <c r="I22" i="1"/>
  <c r="H22" i="1"/>
  <c r="G22" i="1"/>
  <c r="F14" i="1"/>
  <c r="F22" i="1" s="1"/>
  <c r="F124" i="6" l="1"/>
  <c r="F123" i="6" s="1"/>
  <c r="F122" i="6" s="1"/>
  <c r="F138" i="6"/>
  <c r="F137" i="6" s="1"/>
  <c r="F157" i="6"/>
  <c r="E157" i="6"/>
</calcChain>
</file>

<file path=xl/sharedStrings.xml><?xml version="1.0" encoding="utf-8"?>
<sst xmlns="http://schemas.openxmlformats.org/spreadsheetml/2006/main" count="854" uniqueCount="323">
  <si>
    <t xml:space="preserve"> IZVJEŠTAJ O IZVRŠENJU FINANCIJSKOG PLANA SREDNJE ŠKOLE JASTREBARSKO 1.1.-30.06.2024.</t>
  </si>
  <si>
    <t>I. OPĆI DIO</t>
  </si>
  <si>
    <t>A) SAŽETAK RAČUNA PRIHODA I RASHODA</t>
  </si>
  <si>
    <t>EUR/KN*</t>
  </si>
  <si>
    <t>Izvršenje 1.1.-30.06.2023</t>
  </si>
  <si>
    <t>Plan 2024. (€)</t>
  </si>
  <si>
    <r>
      <rPr>
        <b/>
        <sz val="10"/>
        <color rgb="FF000000"/>
        <rFont val="Arial"/>
        <family val="2"/>
        <charset val="1"/>
      </rPr>
      <t xml:space="preserve">Izvršenje        1.1.-30.06.2024.                       </t>
    </r>
    <r>
      <rPr>
        <sz val="10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5</t>
    </r>
  </si>
  <si>
    <t xml:space="preserve">INDEKS  6=5/2*100                  6 </t>
  </si>
  <si>
    <t>INDEKS  7=5/4*100                 7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</si>
  <si>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</si>
  <si>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</si>
  <si>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</si>
  <si>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</si>
  <si>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</si>
  <si>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</si>
  <si>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</si>
  <si>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</si>
  <si>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Plan 2023. (€)</t>
  </si>
  <si>
    <r>
      <rPr>
        <b/>
        <sz val="10"/>
        <color rgb="FF000000"/>
        <rFont val="Arial"/>
        <family val="2"/>
        <charset val="1"/>
      </rPr>
      <t xml:space="preserve">Izvšenje        1.1.-30.06.2024.                       </t>
    </r>
    <r>
      <rPr>
        <sz val="10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5</t>
    </r>
  </si>
  <si>
    <t>PRIMICI OD FINANCIJSKE IMOVINE I ZADUŽIVANJA</t>
  </si>
  <si>
    <t>IZDACI ZA FINANCIJSKU IMOVINU I OTPLATE ZAJMOVA</t>
  </si>
  <si>
    <t>NETO FINANCIRANJE</t>
  </si>
  <si>
    <t>VIŠAK / MANJAK + NETO FINANCIRANJE</t>
  </si>
  <si>
    <t xml:space="preserve">C) PRENESENI VIŠAK ILI PRENESENI MANJAK </t>
  </si>
  <si>
    <t>UKUPAN DONOS VIŠKA / MANJKA IZ PRETHODNE(IH) GODINE***</t>
  </si>
  <si>
    <t>VIŠAK / MANJAK IZ PRETHODNE(IH) GODINE KOJI ĆE SE RASPOREDITI / POKRITI</t>
  </si>
  <si>
    <t>D) VIŠEGODIŠNJI PLAN URAVNOTEŽENJA</t>
  </si>
  <si>
    <t>Plan 2024.</t>
  </si>
  <si>
    <t>PRIJENOS VIŠKA / MANJKA IZ PRETHODNE(IH) GODINE</t>
  </si>
  <si>
    <t>VIŠAK / MANJAK TEKUĆE GODINE</t>
  </si>
  <si>
    <t>PRIJENOS VIŠKA / MANJKA U SLJEDEĆE RAZDOBLJE</t>
  </si>
  <si>
    <t>* Napomena: Iznosi u stupcima Izvršenje 2022. preračunavaju se iz kuna u eure prema fiksnom tečaju konverzije (1 EUR=7,53450 kuna) i po pravilima za preračunavanje i zaokruživanje.</t>
  </si>
  <si>
    <t xml:space="preserve"> IZVJEŠTAJ O IZVRŠENJU FINANCIJSKOG PLANA SREDNJE ŠKOLE 1.1.-30.6.2024.GODINU</t>
  </si>
  <si>
    <t xml:space="preserve">A. RAČUN PRIHODA I RASHODA </t>
  </si>
  <si>
    <t>Razred</t>
  </si>
  <si>
    <t>Skupina</t>
  </si>
  <si>
    <t>Izvor</t>
  </si>
  <si>
    <r>
      <rPr>
        <b/>
        <sz val="10"/>
        <color rgb="FF000000"/>
        <rFont val="Arial"/>
        <family val="2"/>
        <charset val="1"/>
      </rPr>
      <t xml:space="preserve">Naziv prihoda                                      </t>
    </r>
    <r>
      <rPr>
        <sz val="10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 xml:space="preserve"> 1</t>
    </r>
  </si>
  <si>
    <r>
      <rPr>
        <b/>
        <sz val="10"/>
        <color rgb="FF000000"/>
        <rFont val="Arial"/>
        <family val="2"/>
        <charset val="1"/>
      </rPr>
      <t xml:space="preserve">         Izvršenje          1.1.-30.6.2023.                       </t>
    </r>
    <r>
      <rPr>
        <sz val="10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5</t>
    </r>
  </si>
  <si>
    <t>Plan za 2024. (€)</t>
  </si>
  <si>
    <r>
      <rPr>
        <b/>
        <sz val="10"/>
        <color rgb="FF000000"/>
        <rFont val="Arial"/>
        <family val="2"/>
        <charset val="1"/>
      </rPr>
      <t xml:space="preserve">         Izvšenje          1.1.-30.6.2024.                       </t>
    </r>
    <r>
      <rPr>
        <sz val="10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5</t>
    </r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</si>
  <si>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</si>
  <si>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</si>
  <si>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</si>
  <si>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</si>
  <si>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iz državnog proračuna temeljem prijenosa EU sredstava</t>
  </si>
  <si>
    <t>Prijenos između proačunskih korisnika istog proračuna</t>
  </si>
  <si>
    <t xml:space="preserve">Tekući prijenos između proračunskim korisnicima istog proračuna </t>
  </si>
  <si>
    <t>5.L.</t>
  </si>
  <si>
    <t>POMOĆI</t>
  </si>
  <si>
    <t>5.S.</t>
  </si>
  <si>
    <t>5.Ć.</t>
  </si>
  <si>
    <t xml:space="preserve">POMOĆI </t>
  </si>
  <si>
    <t>4.M.</t>
  </si>
  <si>
    <t>Ostali prihodi za posebne namjene</t>
  </si>
  <si>
    <t>Prihodi od imovine</t>
  </si>
  <si>
    <t>Prihodi od financijske imovine</t>
  </si>
  <si>
    <t>Kamate na oročena sredstva i depozite po viđenju</t>
  </si>
  <si>
    <t>3.4.</t>
  </si>
  <si>
    <t>VLASTITI PRIHODI</t>
  </si>
  <si>
    <t>Prihodi od upravnih i administrativnih pristojbi,pristojbi po posebnim propisima i naknada</t>
  </si>
  <si>
    <t>Prihodi po posebnim propisima</t>
  </si>
  <si>
    <t>Ostali nespomenuti prihodi</t>
  </si>
  <si>
    <t>Prihodi od prodaje proizvoda i robe te pruženih usluga i prihodi od donacija</t>
  </si>
  <si>
    <t>Prihodi od prodaje proizvoda i robe te pruženih usluga</t>
  </si>
  <si>
    <t>Prihodi od pruženih usluga</t>
  </si>
  <si>
    <t>Tekuće donacije</t>
  </si>
  <si>
    <t>Kapitalne donacije</t>
  </si>
  <si>
    <t>6.4.</t>
  </si>
  <si>
    <t>DONACIJE</t>
  </si>
  <si>
    <t>Prihodi iz nadležnog proračuna i od HZZO-a temeljem ugovornih obveza</t>
  </si>
  <si>
    <t>Prihodi iz nadležnog proračunaza financiranje redovne djelatnosti proračunskih korisnika</t>
  </si>
  <si>
    <t>Prihodi iz nadležnog proračuna za financiranje rashoda za nabavu nefinancijske imovine</t>
  </si>
  <si>
    <t>Prihodi iz nadležnog proračuna za financiranje rashoda poslovanja</t>
  </si>
  <si>
    <t>1.1.</t>
  </si>
  <si>
    <t>OPĆI PRIHODI I PRIMICI</t>
  </si>
  <si>
    <t>4.1.</t>
  </si>
  <si>
    <t>4.2.</t>
  </si>
  <si>
    <t>VLASTITI IZVORI</t>
  </si>
  <si>
    <t>Rezultat poslovanja</t>
  </si>
  <si>
    <t>Višak/manjak prihoda</t>
  </si>
  <si>
    <t>Višak prihoda</t>
  </si>
  <si>
    <t>Manjak prihoda</t>
  </si>
  <si>
    <t>VLASTITI PRIHODI - PRENESENI VIŠAK PRIHODA - SŠ</t>
  </si>
  <si>
    <t>POMOĆI-MANJAK PRIHODA-SŠ</t>
  </si>
  <si>
    <t>POMOĆI-VIŠAK PRIHODA-SŠ</t>
  </si>
  <si>
    <t>EU POMOĆI-VIŠAK PRIHODA</t>
  </si>
  <si>
    <t>POMOĆI GRAD-VIŠAK PRIHODA SŠ</t>
  </si>
  <si>
    <t>DONACIJE - PRENESENI MANJAK PRIHODA - SŠ</t>
  </si>
  <si>
    <t>SVEUKUPNO</t>
  </si>
  <si>
    <t>RASHODI POSLOVANJA</t>
  </si>
  <si>
    <t>Naziv rashoda</t>
  </si>
  <si>
    <r>
      <rPr>
        <b/>
        <sz val="10"/>
        <color rgb="FF000000"/>
        <rFont val="Arial"/>
        <family val="2"/>
        <charset val="1"/>
      </rPr>
      <t xml:space="preserve">         Izvšenje          1.1.-30.6.2023.                       </t>
    </r>
    <r>
      <rPr>
        <sz val="10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5</t>
    </r>
  </si>
  <si>
    <t>INDEKS  6=5/2*100</t>
  </si>
  <si>
    <t>INDEKS  7=5/4*100</t>
  </si>
  <si>
    <t>Rashodi poslovanja</t>
  </si>
  <si>
    <t>Rashodi za zaposlene</t>
  </si>
  <si>
    <t>Plaće</t>
  </si>
  <si>
    <t>Plaće za redovan rad</t>
  </si>
  <si>
    <t>Ostali rashodi za zaposlene</t>
  </si>
  <si>
    <t>Doprinosi na plaće</t>
  </si>
  <si>
    <t>Doprinosi za obvezno zdravstveno osiguranje</t>
  </si>
  <si>
    <t>6.3.</t>
  </si>
  <si>
    <t>Materijalni rashodi</t>
  </si>
  <si>
    <t>Naknade troškova zaposlenima</t>
  </si>
  <si>
    <t>Službena putovanja</t>
  </si>
  <si>
    <t>Naknade za prijevoz,rad na 
terenu i odvojeni život</t>
  </si>
  <si>
    <t>Stručno usavršavanje zaposlenika</t>
  </si>
  <si>
    <t>Ostale naknade troškova zaposlenima</t>
  </si>
  <si>
    <t>Rashodi za materijal i energiju</t>
  </si>
  <si>
    <t>Uredski materijal</t>
  </si>
  <si>
    <t>Materijal i sirovine</t>
  </si>
  <si>
    <t>Energija</t>
  </si>
  <si>
    <t>Materijal za tekuće i inv.održavanje</t>
  </si>
  <si>
    <t>Sitan inventar i auto gume</t>
  </si>
  <si>
    <t>Službena odjeća i obuća</t>
  </si>
  <si>
    <t>Rashodi za usluge</t>
  </si>
  <si>
    <t>Usluge telefona, pošte i prijevoza</t>
  </si>
  <si>
    <t>Usluge tekućeg i inv.održavanja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</si>
  <si>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</si>
  <si>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</si>
  <si>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</si>
  <si>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</si>
  <si>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</si>
  <si>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</si>
  <si>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</si>
  <si>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</si>
  <si>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</si>
  <si>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</si>
  <si>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</si>
  <si>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</si>
  <si>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</si>
  <si>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</si>
  <si>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6.7.</t>
  </si>
  <si>
    <t>DONACIJE - PRENESENI VIŠAK PRIHODA - SŠ</t>
  </si>
  <si>
    <t>Financijski rashodi</t>
  </si>
  <si>
    <t>Ostali financijski rashodi</t>
  </si>
  <si>
    <t>Bankarske usluge i usluge platnog prometa</t>
  </si>
  <si>
    <t>Zatezne kamate</t>
  </si>
  <si>
    <t>Pomoći dane u inozemstvo i unutar općeg proračuna</t>
  </si>
  <si>
    <t>Prijenos između proračunskih korisnika</t>
  </si>
  <si>
    <t>Tekući prijenos između proračunskih korisnika istog proračuna</t>
  </si>
  <si>
    <t>Naknade građanima i kućanstvimana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</si>
  <si>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</si>
  <si>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</si>
  <si>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</si>
  <si>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Naknade građanima i kućanstvima iz EU sredstava</t>
  </si>
  <si>
    <t>Ostali rashodi</t>
  </si>
  <si>
    <t>Naknade šteta pravnim i fizičkim osobama</t>
  </si>
  <si>
    <t>VLASTITI</t>
  </si>
  <si>
    <t>Rashodi za nabavu nefinancijske imovine</t>
  </si>
  <si>
    <t>Rashodi za nabavu proizvedene dugotrajne imovine</t>
  </si>
  <si>
    <t>Građevinski objekti</t>
  </si>
  <si>
    <t>Poslovni objekt</t>
  </si>
  <si>
    <t>Postrojenja i oprema</t>
  </si>
  <si>
    <t>Uredska oprema i namještaj</t>
  </si>
  <si>
    <t>Oprema za održavanje i zaštitu</t>
  </si>
  <si>
    <t>Instrumenti, uređaji i strojevi</t>
  </si>
  <si>
    <t>Sportska i glazbena oprema</t>
  </si>
  <si>
    <t>Uređaji,strojevi i oprema za ostale namjene</t>
  </si>
  <si>
    <t>Knjige,umjetnička djela i ostale izložbene vrijednosti</t>
  </si>
  <si>
    <t xml:space="preserve">Knjige </t>
  </si>
  <si>
    <t>POMOĆI EU</t>
  </si>
  <si>
    <t>Rashodi za dodatna ulaganja na nefinancijskoj imovini</t>
  </si>
  <si>
    <t>Dodatna ulaganja na građevinskim objektima</t>
  </si>
  <si>
    <t>POLUGODIŠNJI IZVJEŠTAJ O IZVRŠENJU FINANCIJSKOG PLANA SREDNJE ŠKOLE JASTREBARSKO 1.1.-30.6.2024.GODINU</t>
  </si>
  <si>
    <t>PRIHODI POSLOVANJA PREMA IZVORIMA FINANCIRANJA</t>
  </si>
  <si>
    <t>Brojčana oznaka i naziv</t>
  </si>
  <si>
    <t xml:space="preserve">     Izvršenje          1.1.-30.6.2023.</t>
  </si>
  <si>
    <t>Plan za 2024.</t>
  </si>
  <si>
    <t>Ostvarenje izvšenja 1.1.-30.6.2024.</t>
  </si>
  <si>
    <t>1 Opći prihodi i primici</t>
  </si>
  <si>
    <t>1.1. Opći prihodi i primici</t>
  </si>
  <si>
    <t>4.2. Opći prihodi i mprimici</t>
  </si>
  <si>
    <t>3 Vlastiti prihodi</t>
  </si>
  <si>
    <t>3.4. Vlastiti prihodi</t>
  </si>
  <si>
    <t>4 Prihodi za posebne namjene</t>
  </si>
  <si>
    <t>4.M. Ostali prihodi za posebne namjene</t>
  </si>
  <si>
    <t>5 Pomoći</t>
  </si>
  <si>
    <t>5.L. Pomoći</t>
  </si>
  <si>
    <t>5.Ć.Pomoći</t>
  </si>
  <si>
    <t>5.S. Pomoći EU</t>
  </si>
  <si>
    <t>6 Donacije</t>
  </si>
  <si>
    <t>6.4. Donacije</t>
  </si>
  <si>
    <t>9 Rezultat</t>
  </si>
  <si>
    <t xml:space="preserve">9.5.S. Višak </t>
  </si>
  <si>
    <t>RASHODI POSLOVANJA PREMA IZVORIMA FINANCIRANJA</t>
  </si>
  <si>
    <t>9 Višak</t>
  </si>
  <si>
    <t xml:space="preserve">9.5.S. Višak Pomoći </t>
  </si>
  <si>
    <t>POLUGODIŠNJI IZVJEŠTAJ O IZVRŠENJU FINANCIJSKI PLAN SREDNJE ŠKOLE ZASTREBARSKO 1.1.-30.6.2024. GODINE</t>
  </si>
  <si>
    <t>RASHODI PREMA FUNKCIJSKOJ KLASIFIKACIJI</t>
  </si>
  <si>
    <t>BROJČANA OZNAKA I NAZIV</t>
  </si>
  <si>
    <t xml:space="preserve">          Izvršenje    1.1.-30.6.2023. (€)</t>
  </si>
  <si>
    <t>Plan za 2024.(€)</t>
  </si>
  <si>
    <t xml:space="preserve">          Izvršenje    1.1.-30.6.2024. (€)</t>
  </si>
  <si>
    <t>UKUPNI RASHODI</t>
  </si>
  <si>
    <t>09 Obrazovanje</t>
  </si>
  <si>
    <t>092 Srednješkolsko obrazovanje</t>
  </si>
  <si>
    <t>0922 Više srednješkolsko obrazovanje</t>
  </si>
  <si>
    <t>096 Srednješkolsko obrazovanje</t>
  </si>
  <si>
    <t>0960 Dodatna usluga u obrazovanju</t>
  </si>
  <si>
    <t>098 Srednješkolsko obrazovanje</t>
  </si>
  <si>
    <t>0980 Usluge u obrazovanju koje nisu drugdje svrstane</t>
  </si>
  <si>
    <t>POLUGODIŠNJI IZVJEŠTAJ O IZVRŠENJU FIANCIJSKOG PLANA SREDNJE ŠKOLE  JASTREBARSKO 
1.1.-30.6.2024.GODINE</t>
  </si>
  <si>
    <t>B. RAČUN FINANCIRANJA</t>
  </si>
  <si>
    <t>Naziv</t>
  </si>
  <si>
    <t>Izvršenje 2021.</t>
  </si>
  <si>
    <t>Plan 2022.</t>
  </si>
  <si>
    <t>Plan za 2023.</t>
  </si>
  <si>
    <t>Projekcija 
za 2024.</t>
  </si>
  <si>
    <t>Projekcija 
za 2025.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</si>
  <si>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</si>
  <si>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</si>
  <si>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</si>
  <si>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</si>
  <si>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</si>
  <si>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</si>
  <si>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Vlastiti prihodi</t>
  </si>
  <si>
    <t xml:space="preserve"> IZVJEŠTAJ O IZVRŠENJU FINANCIJSKOG PLANA SREDNJE ŠKOLE  JASTREBARTSKI 1.1.-30.6.2024.GODINU</t>
  </si>
  <si>
    <t>II. POSEBNI DIO</t>
  </si>
  <si>
    <t>Šifra</t>
  </si>
  <si>
    <t xml:space="preserve">Naziv </t>
  </si>
  <si>
    <r>
      <rPr>
        <b/>
        <sz val="8"/>
        <color rgb="FF000000"/>
        <rFont val="Arial"/>
        <family val="2"/>
        <charset val="1"/>
      </rPr>
      <t xml:space="preserve">    Izvršenje                       1.-30.6.2024.                       </t>
    </r>
    <r>
      <rPr>
        <sz val="8"/>
        <color rgb="FF000000"/>
        <rFont val="Arial"/>
        <family val="2"/>
        <charset val="1"/>
      </rPr>
      <t xml:space="preserve"> </t>
    </r>
  </si>
  <si>
    <t xml:space="preserve">INDEKS  6=5/2*100                  </t>
  </si>
  <si>
    <t>PROGRAM 1003</t>
  </si>
  <si>
    <t>MINIMALNI STANDARD U SREDNJEM ŠKOLSTVU-MATERIJALNI I FINANCIJSKI RASHODI</t>
  </si>
  <si>
    <t>Aktivnost A100001</t>
  </si>
  <si>
    <t>Izvor financiranja 4.2.</t>
  </si>
  <si>
    <t>Naknade prijevoza za rad na terenu</t>
  </si>
  <si>
    <t>Stručno usavršavanej zaposlenika</t>
  </si>
  <si>
    <t>Uredski materijal i ostali materijalni rashodi</t>
  </si>
  <si>
    <t>Sitni inventar i auto gume</t>
  </si>
  <si>
    <t>Službena, radna i zaštitna odjeća i obuća</t>
  </si>
  <si>
    <t>,</t>
  </si>
  <si>
    <t>Naknade građanima i kućanstvima na temelju osiguranja i druge naknade</t>
  </si>
  <si>
    <t>Aktivnost A100002</t>
  </si>
  <si>
    <t>TEKUĆE I INVESTICIJSKO ODRŽAVANJE-minimalni standard</t>
  </si>
  <si>
    <t>OPĆI PRIHODI I PRIMICI DECENTRALIZIRANA SREDSTVA SŠ</t>
  </si>
  <si>
    <t>Materijal i dijelovi za tekuće i investicijsko održavanje</t>
  </si>
  <si>
    <t>Usluge tekućeg i investicijskog održavanja</t>
  </si>
  <si>
    <t>Aktivnost A100003</t>
  </si>
  <si>
    <t>ENERGENTI</t>
  </si>
  <si>
    <t>Izvor financiranja 1.1.</t>
  </si>
  <si>
    <t>PROGRAM 1001</t>
  </si>
  <si>
    <t>POJAČANI STANDARD U ŠKOLSTVU</t>
  </si>
  <si>
    <t>INTELEKTUALNE USLUGE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</si>
  <si>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</si>
  <si>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</si>
  <si>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</si>
  <si>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</si>
  <si>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</si>
  <si>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T100040</t>
  </si>
  <si>
    <t xml:space="preserve">STRUČNA USAVRŠAVANJA </t>
  </si>
  <si>
    <t>Tekući projekt T100041</t>
  </si>
  <si>
    <t>E-TEHNIČAR</t>
  </si>
  <si>
    <t>Tekući projekt T100031</t>
  </si>
  <si>
    <r>
      <rPr>
        <b/>
        <sz val="8"/>
        <color rgb="FF000000"/>
        <rFont val="Arial"/>
        <family val="2"/>
        <charset val="238"/>
      </rPr>
      <t xml:space="preserve">PRSTEN POTPORE </t>
    </r>
    <r>
      <rPr>
        <b/>
        <i/>
        <sz val="8"/>
        <color rgb="FF000000"/>
        <rFont val="Arial"/>
        <family val="2"/>
        <charset val="238"/>
      </rPr>
      <t>IV</t>
    </r>
  </si>
  <si>
    <t>Plaće (Bruto)</t>
  </si>
  <si>
    <t xml:space="preserve">Materijalni rashodi </t>
  </si>
  <si>
    <t>Naknade za prijevoz, za rad na terenu i odvojeni život</t>
  </si>
  <si>
    <t>Tekući projekt T100047</t>
  </si>
  <si>
    <t>PRSTEN POTPORE V</t>
  </si>
  <si>
    <t>Tekući projekt T100055</t>
  </si>
  <si>
    <t>PRSTEN POTPORE VI</t>
  </si>
  <si>
    <t>Tekući projekt T100058</t>
  </si>
  <si>
    <t>PRSTEN POTPORE VII</t>
  </si>
  <si>
    <t>TEKUĆE I INVESTICIJSKO ODRŽAVANJE U ŠKOLSTVU</t>
  </si>
  <si>
    <t>PROGRAM 1002</t>
  </si>
  <si>
    <t xml:space="preserve">KAPITALNO ULAGANJE </t>
  </si>
  <si>
    <t>Tekući projekt T100001</t>
  </si>
  <si>
    <t>OPREMA ŠKOLA</t>
  </si>
  <si>
    <t>Knjige</t>
  </si>
  <si>
    <t>DODATNA ULAGANJA</t>
  </si>
  <si>
    <t>PROGRAMI SREDNJIH ŠKOLA IZVAN ŽUPANIJSKOG PRORAČUNA</t>
  </si>
  <si>
    <t>Izvor financiranja 3.4.</t>
  </si>
  <si>
    <t>VLASTITI PRIHODI - SŠ</t>
  </si>
  <si>
    <t>Službena,radna i zaštitna odjeća</t>
  </si>
  <si>
    <t>Usluge platnog prometa</t>
  </si>
  <si>
    <t xml:space="preserve">Ostali rashodi </t>
  </si>
  <si>
    <t xml:space="preserve">Tekuće donacije </t>
  </si>
  <si>
    <t>Tekuće donacije u naraci</t>
  </si>
  <si>
    <t>Izvor financiranja 5.Ć.</t>
  </si>
  <si>
    <t>POMOĆI GRAD</t>
  </si>
  <si>
    <t>Izvor financiranja 6.4.</t>
  </si>
  <si>
    <t>ADMINISTARTIVNO, TEHNIČKO I STRUČNO OSOBLJE</t>
  </si>
  <si>
    <t>Izvor financiranja 5.L.</t>
  </si>
  <si>
    <t>POMOĆI - SŠ</t>
  </si>
  <si>
    <t>Ostale usluge za komunikaciju ni prijevoz</t>
  </si>
  <si>
    <t>Knjige,umjetnička djela i ostale izlož.vrij.</t>
  </si>
  <si>
    <t>Plaće za redovan rad-sudske presude</t>
  </si>
  <si>
    <t>Doprinosi za obvezno zdravstveno osiguranje- sudske presude</t>
  </si>
  <si>
    <t>Doprinos zan obvezno zdrav.osiguranje sudske presude</t>
  </si>
  <si>
    <t>Novčana naknada zbog nezapošlj.invali.osobe</t>
  </si>
  <si>
    <t>Tekući projekt T100021</t>
  </si>
  <si>
    <t>REGIONALNI CENTAR KOMPETENTNOSTI U STRUKOVNOM OBRAZOVANJU U STROJARSTVU INDUSTRIJA 4</t>
  </si>
  <si>
    <t>Izvor financiranja 5.S.</t>
  </si>
  <si>
    <t>EU PROJEKT ERAZMUS +</t>
  </si>
  <si>
    <t>Računala i računalna oprema</t>
  </si>
  <si>
    <t>Tekući projekt T100005</t>
  </si>
  <si>
    <t>ŠKOLSKO SPORTSKO DRUŠTVO</t>
  </si>
  <si>
    <t>DONACIJA SŠ</t>
  </si>
  <si>
    <t>Stručna usavršavanja</t>
  </si>
  <si>
    <t>DONACIJE - SŠ</t>
  </si>
  <si>
    <t>Ostali materijal za redovno poslovanje</t>
  </si>
  <si>
    <t>OSTALE IZVANUČIONIČKE AKTIVNOSTI</t>
  </si>
  <si>
    <t>VLASTITI PRIHOD</t>
  </si>
  <si>
    <t>Razni projekti školskog kurikuluma</t>
  </si>
  <si>
    <t>Ostali projekti materijal za pripremu</t>
  </si>
  <si>
    <t>Tekući projekt T100009</t>
  </si>
  <si>
    <t>VLASTITI PRIHODI -SŠ</t>
  </si>
  <si>
    <t>Ostali poslovni građevinski objekti</t>
  </si>
  <si>
    <t>Uređaji, strojevi i oprema za ostale namjene</t>
  </si>
  <si>
    <t>Knjige, umjetnička djela i ostale izložbene vrijednosti</t>
  </si>
  <si>
    <t>Tekući projekt T100014</t>
  </si>
  <si>
    <t>TEKUĆE I INVESTICIJSKO ODRŽAVANJE</t>
  </si>
  <si>
    <t>Tekući projekt T100020</t>
  </si>
  <si>
    <t>NABAVA UDŽBENIKA ZA UČENIKE</t>
  </si>
  <si>
    <t>Usluge telefona,interneta</t>
  </si>
  <si>
    <t>U Jastrebarskom, 10.7.2024.</t>
  </si>
  <si>
    <t>Predsjednik šklolskog odbora</t>
  </si>
  <si>
    <t>Ravnateljica</t>
  </si>
  <si>
    <t>Saša Rodić</t>
  </si>
  <si>
    <t>Sonja Stipanović,mag.oec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</si>
</sst>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k_n"/>
    <numFmt numFmtId="165" formatCode="[$-41A]d/mmm"/>
  </numFmts>
  <fonts count="39" x14ac:knownFonts="1"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1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  <charset val="1"/>
    </font>
    <font>
      <sz val="10"/>
      <name val="Arial"/>
      <family val="2"/>
      <charset val="1"/>
    </font>
    <font>
      <b/>
      <i/>
      <sz val="10"/>
      <name val="Arial"/>
      <family val="2"/>
      <charset val="238"/>
    </font>
    <font>
      <sz val="8"/>
      <color rgb="FF000000"/>
      <name val="Calibri"/>
      <family val="2"/>
      <charset val="238"/>
    </font>
    <font>
      <i/>
      <sz val="10"/>
      <name val="Arial"/>
      <family val="2"/>
      <charset val="1"/>
    </font>
    <font>
      <b/>
      <i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238"/>
    </font>
    <font>
      <sz val="11"/>
      <name val="Calibri"/>
      <family val="2"/>
      <charset val="238"/>
    </font>
    <font>
      <b/>
      <i/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DEEBF7"/>
      </patternFill>
    </fill>
    <fill>
      <patternFill patternType="solid">
        <fgColor rgb="FFD9D9D9"/>
        <bgColor rgb="FFD6DCE5"/>
      </patternFill>
    </fill>
    <fill>
      <patternFill patternType="solid">
        <fgColor rgb="FFDEEBF7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D6DCE5"/>
        <bgColor rgb="FFD9D9D9"/>
      </patternFill>
    </fill>
    <fill>
      <patternFill patternType="solid">
        <fgColor rgb="FFFBE5D6"/>
        <bgColor rgb="FFE7E6E6"/>
      </patternFill>
    </fill>
    <fill>
      <patternFill patternType="solid">
        <fgColor rgb="FFE7E6E6"/>
        <bgColor rgb="FFDEEBF7"/>
      </patternFill>
    </fill>
    <fill>
      <patternFill patternType="solid">
        <fgColor rgb="FFA6A6A6"/>
        <bgColor rgb="FF9DC3E6"/>
      </patternFill>
    </fill>
    <fill>
      <patternFill patternType="solid">
        <fgColor rgb="FF9DC3E6"/>
        <bgColor rgb="FFBDD7EE"/>
      </patternFill>
    </fill>
    <fill>
      <patternFill patternType="solid">
        <fgColor rgb="FFBDD7EE"/>
        <bgColor rgb="FFD6DCE5"/>
      </patternFill>
    </fill>
    <fill>
      <patternFill patternType="solid">
        <fgColor rgb="FF00B0F0"/>
        <bgColor rgb="FF33CCCC"/>
      </patternFill>
    </fill>
    <fill>
      <patternFill patternType="solid">
        <fgColor rgb="FF70AD47"/>
        <bgColor rgb="FF99CC00"/>
      </patternFill>
    </fill>
    <fill>
      <patternFill patternType="solid">
        <fgColor rgb="FFC5E0B4"/>
        <bgColor rgb="FFD9D9D9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8" fillId="0" borderId="0"/>
    <xf numFmtId="0" fontId="38" fillId="0" borderId="0"/>
  </cellStyleXfs>
  <cellXfs count="259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hidden="1"/>
    </xf>
    <xf numFmtId="0" fontId="7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wrapText="1"/>
    </xf>
    <xf numFmtId="0" fontId="11" fillId="3" borderId="4" xfId="0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 applyProtection="1">
      <alignment horizontal="left" vertical="center" wrapText="1"/>
    </xf>
    <xf numFmtId="0" fontId="11" fillId="4" borderId="2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 applyProtection="1">
      <alignment horizontal="left"/>
    </xf>
    <xf numFmtId="0" fontId="7" fillId="2" borderId="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4" fontId="7" fillId="4" borderId="4" xfId="0" applyNumberFormat="1" applyFont="1" applyFill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0" fontId="11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vertical="center"/>
    </xf>
    <xf numFmtId="4" fontId="7" fillId="0" borderId="4" xfId="0" applyNumberFormat="1" applyFont="1" applyBorder="1" applyAlignment="1">
      <alignment horizontal="right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/>
    <xf numFmtId="3" fontId="7" fillId="0" borderId="4" xfId="0" applyNumberFormat="1" applyFont="1" applyBorder="1" applyAlignment="1">
      <alignment horizontal="right"/>
    </xf>
    <xf numFmtId="3" fontId="7" fillId="4" borderId="4" xfId="0" applyNumberFormat="1" applyFont="1" applyFill="1" applyBorder="1" applyAlignment="1">
      <alignment horizontal="right"/>
    </xf>
    <xf numFmtId="0" fontId="11" fillId="2" borderId="0" xfId="0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 applyProtection="1">
      <alignment vertical="center" wrapText="1"/>
    </xf>
    <xf numFmtId="3" fontId="7" fillId="2" borderId="0" xfId="0" applyNumberFormat="1" applyFont="1" applyFill="1" applyBorder="1" applyAlignment="1">
      <alignment horizontal="right"/>
    </xf>
    <xf numFmtId="4" fontId="7" fillId="3" borderId="2" xfId="0" applyNumberFormat="1" applyFont="1" applyFill="1" applyBorder="1" applyAlignment="1">
      <alignment horizontal="right"/>
    </xf>
    <xf numFmtId="4" fontId="7" fillId="3" borderId="4" xfId="0" applyNumberFormat="1" applyFont="1" applyFill="1" applyBorder="1" applyAlignment="1" applyProtection="1">
      <alignment horizontal="right" wrapText="1"/>
    </xf>
    <xf numFmtId="4" fontId="7" fillId="4" borderId="2" xfId="0" applyNumberFormat="1" applyFont="1" applyFill="1" applyBorder="1" applyAlignment="1">
      <alignment horizontal="right"/>
    </xf>
    <xf numFmtId="4" fontId="7" fillId="4" borderId="4" xfId="0" applyNumberFormat="1" applyFont="1" applyFill="1" applyBorder="1" applyAlignment="1" applyProtection="1">
      <alignment horizontal="right" wrapText="1"/>
    </xf>
    <xf numFmtId="0" fontId="13" fillId="0" borderId="0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wrapText="1"/>
    </xf>
    <xf numFmtId="3" fontId="1" fillId="0" borderId="0" xfId="0" applyNumberFormat="1" applyFont="1" applyBorder="1" applyAlignment="1">
      <alignment horizontal="right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/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 applyProtection="1">
      <alignment horizontal="left"/>
    </xf>
    <xf numFmtId="0" fontId="11" fillId="2" borderId="4" xfId="0" applyFont="1" applyFill="1" applyBorder="1" applyAlignment="1" applyProtection="1">
      <alignment horizontal="center" vertical="center" wrapText="1"/>
    </xf>
    <xf numFmtId="3" fontId="11" fillId="3" borderId="2" xfId="0" applyNumberFormat="1" applyFont="1" applyFill="1" applyBorder="1" applyAlignment="1">
      <alignment horizontal="right"/>
    </xf>
    <xf numFmtId="3" fontId="11" fillId="3" borderId="4" xfId="0" applyNumberFormat="1" applyFont="1" applyFill="1" applyBorder="1" applyAlignment="1" applyProtection="1">
      <alignment horizontal="right" wrapText="1"/>
    </xf>
    <xf numFmtId="3" fontId="7" fillId="4" borderId="2" xfId="0" applyNumberFormat="1" applyFont="1" applyFill="1" applyBorder="1" applyAlignment="1">
      <alignment horizontal="right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21" fillId="4" borderId="4" xfId="0" applyFont="1" applyFill="1" applyBorder="1" applyAlignment="1" applyProtection="1">
      <alignment horizontal="left" vertical="center" wrapText="1"/>
    </xf>
    <xf numFmtId="0" fontId="22" fillId="4" borderId="4" xfId="0" applyFont="1" applyFill="1" applyBorder="1" applyAlignment="1" applyProtection="1">
      <alignment horizontal="left" vertical="center" wrapText="1"/>
    </xf>
    <xf numFmtId="164" fontId="22" fillId="4" borderId="5" xfId="0" applyNumberFormat="1" applyFont="1" applyFill="1" applyBorder="1" applyAlignment="1" applyProtection="1">
      <alignment horizontal="right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left" vertical="center" wrapText="1"/>
    </xf>
    <xf numFmtId="164" fontId="21" fillId="2" borderId="5" xfId="0" applyNumberFormat="1" applyFont="1" applyFill="1" applyBorder="1" applyAlignment="1" applyProtection="1">
      <alignment horizontal="right" wrapText="1"/>
    </xf>
    <xf numFmtId="9" fontId="9" fillId="0" borderId="4" xfId="0" applyNumberFormat="1" applyFont="1" applyBorder="1"/>
    <xf numFmtId="0" fontId="5" fillId="0" borderId="0" xfId="0" applyFont="1"/>
    <xf numFmtId="0" fontId="23" fillId="2" borderId="4" xfId="0" applyFont="1" applyFill="1" applyBorder="1" applyAlignment="1" applyProtection="1">
      <alignment horizontal="left" vertical="center" wrapText="1"/>
    </xf>
    <xf numFmtId="164" fontId="23" fillId="2" borderId="5" xfId="0" applyNumberFormat="1" applyFont="1" applyFill="1" applyBorder="1" applyAlignment="1" applyProtection="1">
      <alignment horizontal="right" wrapText="1"/>
    </xf>
    <xf numFmtId="164" fontId="20" fillId="2" borderId="4" xfId="0" applyNumberFormat="1" applyFont="1" applyFill="1" applyBorder="1" applyAlignment="1">
      <alignment horizontal="right" wrapText="1"/>
    </xf>
    <xf numFmtId="0" fontId="9" fillId="0" borderId="4" xfId="0" applyFont="1" applyBorder="1"/>
    <xf numFmtId="0" fontId="11" fillId="2" borderId="4" xfId="0" applyFont="1" applyFill="1" applyBorder="1" applyAlignment="1" applyProtection="1">
      <alignment horizontal="left" vertical="center" wrapText="1"/>
    </xf>
    <xf numFmtId="164" fontId="11" fillId="2" borderId="5" xfId="0" applyNumberFormat="1" applyFont="1" applyFill="1" applyBorder="1" applyAlignment="1" applyProtection="1">
      <alignment horizontal="right" wrapText="1"/>
    </xf>
    <xf numFmtId="164" fontId="7" fillId="2" borderId="5" xfId="0" applyNumberFormat="1" applyFont="1" applyFill="1" applyBorder="1" applyAlignment="1">
      <alignment horizontal="right" wrapText="1"/>
    </xf>
    <xf numFmtId="0" fontId="12" fillId="2" borderId="4" xfId="0" applyFont="1" applyFill="1" applyBorder="1" applyAlignment="1" applyProtection="1">
      <alignment horizontal="left" vertical="center" wrapText="1"/>
    </xf>
    <xf numFmtId="164" fontId="20" fillId="2" borderId="5" xfId="0" applyNumberFormat="1" applyFont="1" applyFill="1" applyBorder="1" applyAlignment="1">
      <alignment horizontal="right" wrapText="1"/>
    </xf>
    <xf numFmtId="164" fontId="7" fillId="2" borderId="5" xfId="0" applyNumberFormat="1" applyFont="1" applyFill="1" applyBorder="1" applyAlignment="1">
      <alignment wrapText="1"/>
    </xf>
    <xf numFmtId="164" fontId="20" fillId="2" borderId="5" xfId="0" applyNumberFormat="1" applyFont="1" applyFill="1" applyBorder="1" applyAlignment="1">
      <alignment wrapText="1"/>
    </xf>
    <xf numFmtId="0" fontId="21" fillId="5" borderId="4" xfId="0" applyFont="1" applyFill="1" applyBorder="1" applyAlignment="1" applyProtection="1">
      <alignment horizontal="left" vertical="center" wrapText="1"/>
    </xf>
    <xf numFmtId="0" fontId="23" fillId="5" borderId="4" xfId="0" applyFont="1" applyFill="1" applyBorder="1" applyAlignment="1" applyProtection="1">
      <alignment horizontal="left" vertical="center" wrapText="1"/>
    </xf>
    <xf numFmtId="0" fontId="22" fillId="5" borderId="4" xfId="0" applyFont="1" applyFill="1" applyBorder="1" applyAlignment="1" applyProtection="1">
      <alignment horizontal="left" vertical="center" wrapText="1"/>
    </xf>
    <xf numFmtId="164" fontId="22" fillId="5" borderId="5" xfId="0" applyNumberFormat="1" applyFont="1" applyFill="1" applyBorder="1" applyAlignment="1" applyProtection="1">
      <alignment horizontal="right" wrapText="1"/>
    </xf>
    <xf numFmtId="0" fontId="0" fillId="5" borderId="4" xfId="0" applyFill="1" applyBorder="1"/>
    <xf numFmtId="0" fontId="24" fillId="5" borderId="4" xfId="2" applyFont="1" applyFill="1" applyBorder="1" applyAlignment="1">
      <alignment horizontal="left" wrapText="1"/>
    </xf>
    <xf numFmtId="9" fontId="25" fillId="0" borderId="4" xfId="0" applyNumberFormat="1" applyFont="1" applyBorder="1"/>
    <xf numFmtId="0" fontId="0" fillId="0" borderId="4" xfId="0" applyBorder="1"/>
    <xf numFmtId="0" fontId="21" fillId="2" borderId="4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164" fontId="21" fillId="2" borderId="5" xfId="0" applyNumberFormat="1" applyFont="1" applyFill="1" applyBorder="1" applyAlignment="1">
      <alignment horizontal="right" wrapText="1"/>
    </xf>
    <xf numFmtId="0" fontId="23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164" fontId="23" fillId="2" borderId="5" xfId="0" applyNumberFormat="1" applyFont="1" applyFill="1" applyBorder="1" applyAlignment="1">
      <alignment horizontal="right" wrapText="1"/>
    </xf>
    <xf numFmtId="0" fontId="0" fillId="0" borderId="0" xfId="0" applyFont="1"/>
    <xf numFmtId="0" fontId="21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 applyProtection="1">
      <alignment horizontal="left" vertical="center"/>
    </xf>
    <xf numFmtId="0" fontId="21" fillId="2" borderId="4" xfId="0" applyFont="1" applyFill="1" applyBorder="1" applyAlignment="1" applyProtection="1">
      <alignment horizontal="left" vertical="center"/>
    </xf>
    <xf numFmtId="0" fontId="23" fillId="2" borderId="4" xfId="0" applyFont="1" applyFill="1" applyBorder="1" applyAlignment="1" applyProtection="1">
      <alignment vertical="center" wrapText="1"/>
    </xf>
    <xf numFmtId="0" fontId="23" fillId="5" borderId="4" xfId="0" applyFont="1" applyFill="1" applyBorder="1" applyAlignment="1">
      <alignment horizontal="left" vertical="center"/>
    </xf>
    <xf numFmtId="0" fontId="22" fillId="5" borderId="4" xfId="0" applyFont="1" applyFill="1" applyBorder="1" applyAlignment="1">
      <alignment horizontal="left" vertical="center"/>
    </xf>
    <xf numFmtId="164" fontId="22" fillId="5" borderId="5" xfId="0" applyNumberFormat="1" applyFont="1" applyFill="1" applyBorder="1" applyAlignment="1">
      <alignment horizontal="right" wrapText="1"/>
    </xf>
    <xf numFmtId="9" fontId="10" fillId="4" borderId="4" xfId="0" applyNumberFormat="1" applyFont="1" applyFill="1" applyBorder="1" applyAlignment="1" applyProtection="1">
      <alignment horizontal="center" vertical="center" wrapText="1"/>
    </xf>
    <xf numFmtId="0" fontId="27" fillId="5" borderId="5" xfId="0" applyFont="1" applyFill="1" applyBorder="1" applyAlignment="1" applyProtection="1">
      <alignment horizontal="left" vertical="center" wrapText="1"/>
    </xf>
    <xf numFmtId="4" fontId="22" fillId="5" borderId="5" xfId="0" applyNumberFormat="1" applyFont="1" applyFill="1" applyBorder="1" applyAlignment="1" applyProtection="1">
      <alignment horizontal="right" vertical="center" wrapText="1"/>
    </xf>
    <xf numFmtId="0" fontId="21" fillId="6" borderId="4" xfId="0" applyFont="1" applyFill="1" applyBorder="1"/>
    <xf numFmtId="0" fontId="22" fillId="6" borderId="4" xfId="0" applyFont="1" applyFill="1" applyBorder="1" applyAlignment="1" applyProtection="1">
      <alignment vertical="center" wrapText="1"/>
    </xf>
    <xf numFmtId="4" fontId="21" fillId="6" borderId="4" xfId="0" applyNumberFormat="1" applyFont="1" applyFill="1" applyBorder="1" applyAlignment="1">
      <alignment horizontal="right" wrapText="1"/>
    </xf>
    <xf numFmtId="0" fontId="20" fillId="0" borderId="0" xfId="0" applyFont="1"/>
    <xf numFmtId="0" fontId="20" fillId="2" borderId="0" xfId="0" applyFont="1" applyFill="1"/>
    <xf numFmtId="0" fontId="8" fillId="0" borderId="0" xfId="0" applyFont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>
      <alignment horizontal="right"/>
    </xf>
    <xf numFmtId="0" fontId="10" fillId="2" borderId="4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left" vertical="center" wrapText="1"/>
    </xf>
    <xf numFmtId="4" fontId="21" fillId="2" borderId="5" xfId="0" applyNumberFormat="1" applyFont="1" applyFill="1" applyBorder="1" applyAlignment="1" applyProtection="1">
      <alignment horizontal="right" wrapText="1"/>
    </xf>
    <xf numFmtId="4" fontId="23" fillId="2" borderId="5" xfId="0" applyNumberFormat="1" applyFont="1" applyFill="1" applyBorder="1" applyAlignment="1" applyProtection="1">
      <alignment horizontal="right" wrapText="1"/>
    </xf>
    <xf numFmtId="4" fontId="20" fillId="2" borderId="4" xfId="0" applyNumberFormat="1" applyFont="1" applyFill="1" applyBorder="1" applyAlignment="1">
      <alignment horizontal="right"/>
    </xf>
    <xf numFmtId="164" fontId="21" fillId="5" borderId="5" xfId="0" applyNumberFormat="1" applyFont="1" applyFill="1" applyBorder="1" applyAlignment="1">
      <alignment horizontal="right" wrapText="1"/>
    </xf>
    <xf numFmtId="164" fontId="21" fillId="5" borderId="5" xfId="0" applyNumberFormat="1" applyFont="1" applyFill="1" applyBorder="1" applyAlignment="1" applyProtection="1">
      <alignment horizontal="right" wrapText="1"/>
    </xf>
    <xf numFmtId="4" fontId="21" fillId="5" borderId="5" xfId="0" applyNumberFormat="1" applyFont="1" applyFill="1" applyBorder="1" applyAlignment="1" applyProtection="1">
      <alignment horizontal="right" vertical="center" wrapText="1"/>
    </xf>
    <xf numFmtId="165" fontId="22" fillId="5" borderId="4" xfId="0" applyNumberFormat="1" applyFont="1" applyFill="1" applyBorder="1" applyAlignment="1">
      <alignment horizontal="left" vertical="center"/>
    </xf>
    <xf numFmtId="4" fontId="21" fillId="2" borderId="5" xfId="0" applyNumberFormat="1" applyFont="1" applyFill="1" applyBorder="1" applyAlignment="1">
      <alignment horizontal="right" wrapText="1"/>
    </xf>
    <xf numFmtId="4" fontId="23" fillId="2" borderId="5" xfId="0" applyNumberFormat="1" applyFont="1" applyFill="1" applyBorder="1" applyAlignment="1">
      <alignment horizontal="right" wrapText="1"/>
    </xf>
    <xf numFmtId="4" fontId="20" fillId="2" borderId="5" xfId="0" applyNumberFormat="1" applyFont="1" applyFill="1" applyBorder="1" applyAlignment="1">
      <alignment horizontal="right"/>
    </xf>
    <xf numFmtId="0" fontId="23" fillId="2" borderId="4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 wrapText="1"/>
    </xf>
    <xf numFmtId="0" fontId="0" fillId="0" borderId="0" xfId="0" applyFont="1" applyAlignment="1"/>
    <xf numFmtId="0" fontId="0" fillId="0" borderId="0" xfId="0" applyAlignment="1"/>
    <xf numFmtId="0" fontId="23" fillId="2" borderId="4" xfId="0" applyFont="1" applyFill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right" wrapText="1"/>
    </xf>
    <xf numFmtId="165" fontId="22" fillId="5" borderId="4" xfId="0" applyNumberFormat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7" fillId="2" borderId="5" xfId="0" applyFont="1" applyFill="1" applyBorder="1" applyAlignment="1" applyProtection="1">
      <alignment horizontal="left" wrapText="1"/>
    </xf>
    <xf numFmtId="4" fontId="8" fillId="0" borderId="4" xfId="0" applyNumberFormat="1" applyFont="1" applyBorder="1" applyAlignment="1">
      <alignment horizontal="right" wrapText="1"/>
    </xf>
    <xf numFmtId="0" fontId="5" fillId="0" borderId="0" xfId="0" applyFont="1" applyAlignment="1"/>
    <xf numFmtId="0" fontId="3" fillId="2" borderId="5" xfId="0" applyFont="1" applyFill="1" applyBorder="1" applyAlignment="1" applyProtection="1">
      <alignment horizontal="left" wrapText="1"/>
    </xf>
    <xf numFmtId="0" fontId="21" fillId="2" borderId="4" xfId="0" applyFont="1" applyFill="1" applyBorder="1" applyAlignment="1" applyProtection="1">
      <alignment vertical="center" wrapText="1"/>
    </xf>
    <xf numFmtId="0" fontId="22" fillId="2" borderId="4" xfId="0" applyFont="1" applyFill="1" applyBorder="1" applyAlignment="1" applyProtection="1">
      <alignment vertical="center" wrapText="1"/>
    </xf>
    <xf numFmtId="4" fontId="12" fillId="2" borderId="5" xfId="0" applyNumberFormat="1" applyFont="1" applyFill="1" applyBorder="1" applyAlignment="1" applyProtection="1">
      <alignment horizontal="right" wrapText="1"/>
    </xf>
    <xf numFmtId="4" fontId="21" fillId="5" borderId="5" xfId="0" applyNumberFormat="1" applyFont="1" applyFill="1" applyBorder="1" applyAlignment="1" applyProtection="1">
      <alignment horizontal="right" wrapText="1"/>
    </xf>
    <xf numFmtId="0" fontId="22" fillId="5" borderId="4" xfId="0" applyFont="1" applyFill="1" applyBorder="1" applyAlignment="1" applyProtection="1">
      <alignment vertical="center" wrapText="1"/>
    </xf>
    <xf numFmtId="4" fontId="20" fillId="0" borderId="4" xfId="0" applyNumberFormat="1" applyFont="1" applyBorder="1" applyAlignment="1">
      <alignment horizontal="right"/>
    </xf>
    <xf numFmtId="164" fontId="21" fillId="5" borderId="3" xfId="0" applyNumberFormat="1" applyFont="1" applyFill="1" applyBorder="1" applyAlignment="1">
      <alignment horizontal="right" wrapText="1"/>
    </xf>
    <xf numFmtId="4" fontId="21" fillId="6" borderId="2" xfId="0" applyNumberFormat="1" applyFont="1" applyFill="1" applyBorder="1" applyAlignment="1">
      <alignment horizontal="right" wrapText="1"/>
    </xf>
    <xf numFmtId="0" fontId="0" fillId="0" borderId="0" xfId="0" applyBorder="1"/>
    <xf numFmtId="4" fontId="20" fillId="2" borderId="0" xfId="0" applyNumberFormat="1" applyFont="1" applyFill="1" applyBorder="1" applyAlignment="1">
      <alignment horizontal="right"/>
    </xf>
    <xf numFmtId="0" fontId="28" fillId="0" borderId="0" xfId="2" applyFont="1"/>
    <xf numFmtId="0" fontId="28" fillId="0" borderId="0" xfId="2" applyFont="1" applyAlignment="1">
      <alignment horizontal="right" vertical="center"/>
    </xf>
    <xf numFmtId="0" fontId="28" fillId="0" borderId="0" xfId="2" applyFont="1" applyAlignment="1">
      <alignment horizontal="right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left" vertical="center" wrapText="1"/>
    </xf>
    <xf numFmtId="4" fontId="7" fillId="7" borderId="5" xfId="2" applyNumberFormat="1" applyFont="1" applyFill="1" applyBorder="1" applyAlignment="1">
      <alignment horizontal="right" vertical="center" wrapText="1"/>
    </xf>
    <xf numFmtId="4" fontId="7" fillId="7" borderId="4" xfId="2" applyNumberFormat="1" applyFont="1" applyFill="1" applyBorder="1" applyAlignment="1">
      <alignment horizontal="right" vertical="center" wrapText="1"/>
    </xf>
    <xf numFmtId="0" fontId="29" fillId="0" borderId="0" xfId="2" applyFont="1"/>
    <xf numFmtId="0" fontId="11" fillId="4" borderId="4" xfId="2" applyFont="1" applyFill="1" applyBorder="1" applyAlignment="1">
      <alignment vertical="center" wrapText="1"/>
    </xf>
    <xf numFmtId="4" fontId="7" fillId="4" borderId="4" xfId="2" applyNumberFormat="1" applyFont="1" applyFill="1" applyBorder="1" applyAlignment="1">
      <alignment horizontal="right" vertical="center" wrapText="1"/>
    </xf>
    <xf numFmtId="0" fontId="30" fillId="2" borderId="4" xfId="2" applyFont="1" applyFill="1" applyBorder="1" applyAlignment="1">
      <alignment horizontal="left" vertical="center"/>
    </xf>
    <xf numFmtId="4" fontId="31" fillId="2" borderId="4" xfId="2" applyNumberFormat="1" applyFont="1" applyFill="1" applyBorder="1" applyAlignment="1">
      <alignment horizontal="right" vertical="center"/>
    </xf>
    <xf numFmtId="4" fontId="31" fillId="2" borderId="4" xfId="2" applyNumberFormat="1" applyFont="1" applyFill="1" applyBorder="1" applyAlignment="1">
      <alignment horizontal="right"/>
    </xf>
    <xf numFmtId="4" fontId="31" fillId="0" borderId="4" xfId="2" applyNumberFormat="1" applyFont="1" applyBorder="1" applyAlignment="1">
      <alignment horizontal="right" vertical="center" wrapText="1"/>
    </xf>
    <xf numFmtId="0" fontId="32" fillId="0" borderId="0" xfId="2" applyFont="1"/>
    <xf numFmtId="4" fontId="31" fillId="2" borderId="5" xfId="2" applyNumberFormat="1" applyFont="1" applyFill="1" applyBorder="1" applyAlignment="1">
      <alignment horizontal="right" vertical="center"/>
    </xf>
    <xf numFmtId="4" fontId="3" fillId="0" borderId="4" xfId="2" applyNumberFormat="1" applyFont="1" applyBorder="1" applyAlignment="1">
      <alignment horizontal="right" vertical="center" wrapText="1"/>
    </xf>
    <xf numFmtId="0" fontId="11" fillId="4" borderId="4" xfId="2" applyFont="1" applyFill="1" applyBorder="1" applyAlignment="1">
      <alignment horizontal="left" vertical="center" wrapText="1"/>
    </xf>
    <xf numFmtId="4" fontId="7" fillId="4" borderId="5" xfId="2" applyNumberFormat="1" applyFont="1" applyFill="1" applyBorder="1" applyAlignment="1">
      <alignment horizontal="right" vertical="center"/>
    </xf>
    <xf numFmtId="0" fontId="30" fillId="2" borderId="4" xfId="2" applyFont="1" applyFill="1" applyBorder="1" applyAlignment="1">
      <alignment horizontal="left" wrapText="1"/>
    </xf>
    <xf numFmtId="4" fontId="31" fillId="2" borderId="5" xfId="2" applyNumberFormat="1" applyFont="1" applyFill="1" applyBorder="1" applyAlignment="1">
      <alignment horizontal="right"/>
    </xf>
    <xf numFmtId="4" fontId="3" fillId="0" borderId="4" xfId="2" applyNumberFormat="1" applyFont="1" applyBorder="1" applyAlignment="1">
      <alignment horizontal="right" wrapText="1"/>
    </xf>
    <xf numFmtId="0" fontId="32" fillId="0" borderId="0" xfId="2" applyFont="1" applyAlignment="1">
      <alignment horizontal="right"/>
    </xf>
    <xf numFmtId="0" fontId="7" fillId="4" borderId="4" xfId="2" applyFont="1" applyFill="1" applyBorder="1" applyAlignment="1">
      <alignment horizontal="left" vertical="center" wrapText="1"/>
    </xf>
    <xf numFmtId="0" fontId="30" fillId="2" borderId="4" xfId="2" applyFont="1" applyFill="1" applyBorder="1" applyAlignment="1">
      <alignment horizontal="left" vertical="center" wrapText="1"/>
    </xf>
    <xf numFmtId="0" fontId="3" fillId="0" borderId="0" xfId="2" applyFont="1"/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right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right" vertical="center" wrapText="1"/>
    </xf>
    <xf numFmtId="0" fontId="32" fillId="0" borderId="0" xfId="2" applyFont="1" applyAlignment="1"/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11" fillId="8" borderId="4" xfId="0" applyFont="1" applyFill="1" applyBorder="1" applyAlignment="1" applyProtection="1">
      <alignment horizontal="left" vertical="center" wrapText="1"/>
    </xf>
    <xf numFmtId="4" fontId="7" fillId="8" borderId="5" xfId="0" applyNumberFormat="1" applyFont="1" applyFill="1" applyBorder="1" applyAlignment="1">
      <alignment horizontal="right"/>
    </xf>
    <xf numFmtId="0" fontId="11" fillId="6" borderId="4" xfId="0" applyFont="1" applyFill="1" applyBorder="1" applyAlignment="1" applyProtection="1">
      <alignment horizontal="left" vertical="center" wrapText="1"/>
    </xf>
    <xf numFmtId="4" fontId="7" fillId="6" borderId="5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/>
    </xf>
    <xf numFmtId="4" fontId="7" fillId="2" borderId="4" xfId="2" applyNumberFormat="1" applyFont="1" applyFill="1" applyBorder="1" applyAlignment="1">
      <alignment horizontal="right" vertical="center" wrapText="1"/>
    </xf>
    <xf numFmtId="0" fontId="24" fillId="2" borderId="4" xfId="0" applyFont="1" applyFill="1" applyBorder="1" applyAlignment="1">
      <alignment horizontal="left" vertical="center" wrapText="1"/>
    </xf>
    <xf numFmtId="4" fontId="3" fillId="2" borderId="4" xfId="2" applyNumberFormat="1" applyFont="1" applyFill="1" applyBorder="1" applyAlignment="1">
      <alignment horizontal="right" wrapText="1"/>
    </xf>
    <xf numFmtId="4" fontId="7" fillId="0" borderId="4" xfId="2" applyNumberFormat="1" applyFont="1" applyBorder="1" applyAlignment="1">
      <alignment horizontal="right" vertical="center" wrapText="1"/>
    </xf>
    <xf numFmtId="0" fontId="12" fillId="2" borderId="4" xfId="0" applyFont="1" applyFill="1" applyBorder="1" applyAlignment="1">
      <alignment horizontal="left" vertical="top" wrapText="1"/>
    </xf>
    <xf numFmtId="3" fontId="3" fillId="2" borderId="5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30" fillId="2" borderId="4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vertical="center" wrapText="1"/>
    </xf>
    <xf numFmtId="0" fontId="12" fillId="2" borderId="4" xfId="0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 applyProtection="1">
      <alignment horizontal="right" wrapText="1"/>
    </xf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33" fillId="3" borderId="4" xfId="0" applyFont="1" applyFill="1" applyBorder="1" applyAlignment="1" applyProtection="1">
      <alignment horizontal="center" vertical="center" wrapText="1"/>
    </xf>
    <xf numFmtId="0" fontId="35" fillId="9" borderId="5" xfId="0" applyFont="1" applyFill="1" applyBorder="1" applyAlignment="1" applyProtection="1">
      <alignment horizontal="left" vertical="center" wrapText="1"/>
    </xf>
    <xf numFmtId="4" fontId="35" fillId="9" borderId="5" xfId="0" applyNumberFormat="1" applyFont="1" applyFill="1" applyBorder="1" applyAlignment="1" applyProtection="1">
      <alignment horizontal="right" wrapText="1"/>
    </xf>
    <xf numFmtId="0" fontId="36" fillId="0" borderId="0" xfId="0" applyFont="1"/>
    <xf numFmtId="0" fontId="10" fillId="10" borderId="5" xfId="0" applyFont="1" applyFill="1" applyBorder="1" applyAlignment="1" applyProtection="1">
      <alignment horizontal="left" vertical="center" wrapText="1"/>
    </xf>
    <xf numFmtId="4" fontId="10" fillId="10" borderId="5" xfId="0" applyNumberFormat="1" applyFont="1" applyFill="1" applyBorder="1" applyAlignment="1">
      <alignment horizontal="right"/>
    </xf>
    <xf numFmtId="0" fontId="10" fillId="11" borderId="5" xfId="0" applyFont="1" applyFill="1" applyBorder="1" applyAlignment="1" applyProtection="1">
      <alignment horizontal="left" vertical="center" wrapText="1"/>
    </xf>
    <xf numFmtId="4" fontId="10" fillId="11" borderId="5" xfId="0" applyNumberFormat="1" applyFont="1" applyFill="1" applyBorder="1" applyAlignment="1">
      <alignment horizontal="right"/>
    </xf>
    <xf numFmtId="0" fontId="37" fillId="5" borderId="5" xfId="0" applyFont="1" applyFill="1" applyBorder="1" applyAlignment="1" applyProtection="1">
      <alignment horizontal="left" vertical="center" wrapText="1"/>
    </xf>
    <xf numFmtId="4" fontId="10" fillId="5" borderId="5" xfId="0" applyNumberFormat="1" applyFont="1" applyFill="1" applyBorder="1" applyAlignment="1">
      <alignment horizontal="right"/>
    </xf>
    <xf numFmtId="0" fontId="10" fillId="2" borderId="5" xfId="0" applyFont="1" applyFill="1" applyBorder="1" applyAlignment="1" applyProtection="1">
      <alignment horizontal="left" vertical="center" wrapText="1"/>
    </xf>
    <xf numFmtId="4" fontId="10" fillId="2" borderId="5" xfId="0" applyNumberFormat="1" applyFont="1" applyFill="1" applyBorder="1" applyAlignment="1">
      <alignment horizontal="right"/>
    </xf>
    <xf numFmtId="0" fontId="9" fillId="2" borderId="5" xfId="0" applyFont="1" applyFill="1" applyBorder="1" applyAlignment="1" applyProtection="1">
      <alignment horizontal="left" vertical="center" wrapText="1"/>
    </xf>
    <xf numFmtId="4" fontId="9" fillId="2" borderId="4" xfId="0" applyNumberFormat="1" applyFont="1" applyFill="1" applyBorder="1" applyAlignment="1">
      <alignment horizontal="right"/>
    </xf>
    <xf numFmtId="0" fontId="9" fillId="2" borderId="2" xfId="0" applyFont="1" applyFill="1" applyBorder="1" applyAlignment="1" applyProtection="1">
      <alignment horizontal="left" vertical="center" wrapText="1" indent="1"/>
    </xf>
    <xf numFmtId="0" fontId="9" fillId="2" borderId="3" xfId="0" applyFont="1" applyFill="1" applyBorder="1" applyAlignment="1" applyProtection="1">
      <alignment horizontal="left" vertical="center" wrapText="1" indent="1"/>
    </xf>
    <xf numFmtId="0" fontId="9" fillId="2" borderId="5" xfId="0" applyFont="1" applyFill="1" applyBorder="1" applyAlignment="1" applyProtection="1">
      <alignment horizontal="left" vertical="center" wrapText="1" indent="1"/>
    </xf>
    <xf numFmtId="4" fontId="10" fillId="2" borderId="4" xfId="0" applyNumberFormat="1" applyFont="1" applyFill="1" applyBorder="1" applyAlignment="1">
      <alignment horizontal="right"/>
    </xf>
    <xf numFmtId="4" fontId="5" fillId="0" borderId="0" xfId="0" applyNumberFormat="1" applyFont="1"/>
    <xf numFmtId="4" fontId="9" fillId="2" borderId="4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0" fontId="10" fillId="12" borderId="5" xfId="0" applyFont="1" applyFill="1" applyBorder="1" applyAlignment="1" applyProtection="1">
      <alignment horizontal="left" vertical="center" wrapText="1"/>
    </xf>
    <xf numFmtId="4" fontId="10" fillId="12" borderId="5" xfId="0" applyNumberFormat="1" applyFont="1" applyFill="1" applyBorder="1" applyAlignment="1">
      <alignment horizontal="right"/>
    </xf>
    <xf numFmtId="4" fontId="9" fillId="2" borderId="5" xfId="0" applyNumberFormat="1" applyFont="1" applyFill="1" applyBorder="1" applyAlignment="1">
      <alignment horizontal="right"/>
    </xf>
    <xf numFmtId="0" fontId="9" fillId="10" borderId="5" xfId="0" applyFont="1" applyFill="1" applyBorder="1" applyAlignment="1" applyProtection="1">
      <alignment horizontal="left" vertical="center" wrapText="1"/>
    </xf>
    <xf numFmtId="4" fontId="9" fillId="10" borderId="5" xfId="0" applyNumberFormat="1" applyFont="1" applyFill="1" applyBorder="1" applyAlignment="1">
      <alignment horizontal="right"/>
    </xf>
    <xf numFmtId="0" fontId="10" fillId="2" borderId="2" xfId="0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 applyProtection="1">
      <alignment horizontal="left" vertical="center" wrapText="1" indent="1"/>
    </xf>
    <xf numFmtId="0" fontId="10" fillId="2" borderId="5" xfId="0" applyFont="1" applyFill="1" applyBorder="1" applyAlignment="1" applyProtection="1">
      <alignment horizontal="left" vertical="center" wrapText="1" indent="1"/>
    </xf>
    <xf numFmtId="4" fontId="9" fillId="5" borderId="5" xfId="0" applyNumberFormat="1" applyFont="1" applyFill="1" applyBorder="1" applyAlignment="1">
      <alignment horizontal="right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35" fillId="9" borderId="4" xfId="0" applyFont="1" applyFill="1" applyBorder="1" applyAlignment="1" applyProtection="1">
      <alignment horizontal="center" vertical="center" wrapText="1"/>
    </xf>
    <xf numFmtId="0" fontId="10" fillId="10" borderId="4" xfId="0" applyFont="1" applyFill="1" applyBorder="1" applyAlignment="1" applyProtection="1">
      <alignment horizontal="left" vertical="center" wrapText="1"/>
    </xf>
    <xf numFmtId="0" fontId="10" fillId="11" borderId="4" xfId="0" applyFont="1" applyFill="1" applyBorder="1" applyAlignment="1" applyProtection="1">
      <alignment horizontal="left" vertical="center" wrapText="1"/>
    </xf>
    <xf numFmtId="0" fontId="37" fillId="5" borderId="4" xfId="0" applyFont="1" applyFill="1" applyBorder="1" applyAlignment="1" applyProtection="1">
      <alignment horizontal="left" vertical="center" wrapText="1"/>
    </xf>
    <xf numFmtId="0" fontId="35" fillId="2" borderId="4" xfId="0" applyFont="1" applyFill="1" applyBorder="1" applyAlignment="1" applyProtection="1">
      <alignment horizontal="left" vertical="center" wrapText="1"/>
    </xf>
    <xf numFmtId="0" fontId="10" fillId="2" borderId="4" xfId="0" applyFont="1" applyFill="1" applyBorder="1" applyAlignment="1" applyProtection="1">
      <alignment horizontal="left" vertical="center" wrapText="1" indent="1"/>
    </xf>
    <xf numFmtId="0" fontId="9" fillId="2" borderId="4" xfId="0" applyFont="1" applyFill="1" applyBorder="1" applyAlignment="1" applyProtection="1">
      <alignment horizontal="left" vertical="center" wrapText="1" indent="1"/>
    </xf>
    <xf numFmtId="0" fontId="10" fillId="2" borderId="4" xfId="0" applyFont="1" applyFill="1" applyBorder="1" applyAlignment="1" applyProtection="1">
      <alignment horizontal="left" vertical="center" wrapText="1"/>
    </xf>
    <xf numFmtId="0" fontId="10" fillId="12" borderId="4" xfId="0" applyFont="1" applyFill="1" applyBorder="1" applyAlignment="1" applyProtection="1">
      <alignment horizontal="left" vertical="center" wrapText="1"/>
    </xf>
    <xf numFmtId="0" fontId="37" fillId="2" borderId="4" xfId="0" applyFont="1" applyFill="1" applyBorder="1" applyAlignment="1" applyProtection="1">
      <alignment horizontal="left" vertical="center" wrapText="1"/>
    </xf>
    <xf numFmtId="0" fontId="9" fillId="10" borderId="4" xfId="0" applyFont="1" applyFill="1" applyBorder="1" applyAlignment="1" applyProtection="1">
      <alignment horizontal="left" vertical="center" wrapText="1"/>
    </xf>
    <xf numFmtId="0" fontId="10" fillId="13" borderId="4" xfId="0" applyFont="1" applyFill="1" applyBorder="1" applyAlignment="1" applyProtection="1">
      <alignment horizontal="left" vertical="center" wrapText="1"/>
    </xf>
    <xf numFmtId="0" fontId="10" fillId="14" borderId="4" xfId="0" applyFont="1" applyFill="1" applyBorder="1" applyAlignment="1" applyProtection="1">
      <alignment horizontal="left" vertical="center" wrapText="1" indent="1"/>
    </xf>
    <xf numFmtId="0" fontId="10" fillId="14" borderId="4" xfId="0" applyFont="1" applyFill="1" applyBorder="1" applyAlignment="1" applyProtection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BE5D6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E7E6E6"/>
      <rgbColor rgb="FFC5E0B4"/>
      <rgbColor rgb="FFFFFF99"/>
      <rgbColor rgb="FF9DC3E6"/>
      <rgbColor rgb="FFFF99CC"/>
      <rgbColor rgb="FFCC99FF"/>
      <rgbColor rgb="FFD6DCE5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70AD47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zoomScaleNormal="100" workbookViewId="0">
      <selection activeCell="U7" sqref="U7"/>
    </sheetView>
  </sheetViews>
  <sheetFormatPr defaultRowHeight="15" x14ac:dyDescent="0.25"/>
  <cols>
    <col min="1" max="4" width="8.5703125" customWidth="1"/>
    <col min="5" max="5" width="25.28515625" customWidth="1"/>
    <col min="6" max="6" width="12.5703125" customWidth="1"/>
    <col min="7" max="8" width="13.5703125" customWidth="1"/>
    <col min="9" max="9" width="10.5703125" customWidth="1"/>
    <col min="10" max="10" width="9.85546875" customWidth="1"/>
    <col min="11" max="1025" width="8.5703125" customWidth="1"/>
  </cols>
  <sheetData>
    <row r="1" spans="1:10" ht="42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0" ht="18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0" ht="15.75" customHeight="1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</row>
    <row r="4" spans="1:10" ht="18" x14ac:dyDescent="0.25">
      <c r="A4" s="15"/>
      <c r="B4" s="15"/>
      <c r="C4" s="15"/>
      <c r="D4" s="15"/>
      <c r="E4" s="15"/>
      <c r="F4" s="15"/>
      <c r="G4" s="15"/>
      <c r="H4" s="15"/>
      <c r="I4" s="16"/>
    </row>
    <row r="5" spans="1:10" ht="18" customHeight="1" x14ac:dyDescent="0.25">
      <c r="A5" s="14" t="s">
        <v>2</v>
      </c>
      <c r="B5" s="14"/>
      <c r="C5" s="14"/>
      <c r="D5" s="14"/>
      <c r="E5" s="14"/>
      <c r="F5" s="14"/>
      <c r="G5" s="14"/>
      <c r="H5" s="14"/>
      <c r="I5" s="14"/>
    </row>
    <row r="6" spans="1:10" ht="18" x14ac:dyDescent="0.25">
      <c r="A6" s="17"/>
      <c r="B6" s="18"/>
      <c r="C6" s="18"/>
      <c r="D6" s="18"/>
      <c r="E6" s="19"/>
      <c r="F6" s="20"/>
      <c r="G6" s="20"/>
      <c r="H6" s="20"/>
      <c r="I6" s="21" t="s">
        <v>3</v>
      </c>
    </row>
    <row r="7" spans="1:10" ht="49.5" x14ac:dyDescent="0.25">
      <c r="A7" s="22"/>
      <c r="B7" s="23"/>
      <c r="C7" s="23"/>
      <c r="D7" s="24"/>
      <c r="E7" s="25"/>
      <c r="F7" s="26" t="s">
        <v>4</v>
      </c>
      <c r="G7" s="26" t="s">
        <v>5</v>
      </c>
      <c r="H7" s="27" t="s">
        <v>6</v>
      </c>
      <c r="I7" s="28" t="s">
        <v>7</v>
      </c>
      <c r="J7" s="28" t="s">
        <v>8</v>
      </c>
    </row>
    <row r="8" spans="1:10" ht="15" customHeight="1" x14ac:dyDescent="0.25">
      <c r="A8" s="13" t="s">
        <v>9</v>
      </c>
      <c r="B8" s="13"/>
      <c r="C8" s="13"/>
      <c r="D8" s="13"/>
      <c r="E8" s="13"/>
      <c r="F8" s="29">
        <v>604238.01</v>
      </c>
      <c r="G8" s="29">
        <v>1264900.1100000001</v>
      </c>
      <c r="H8" s="29">
        <v>821958.69</v>
      </c>
      <c r="I8" s="29">
        <v>136</v>
      </c>
      <c r="J8" s="29">
        <v>64</v>
      </c>
    </row>
    <row r="9" spans="1:10" ht="15" customHeight="1" x14ac:dyDescent="0.25">
      <c r="A9" s="12" t="s">
        <v>10</v>
      </c>
      <c r="B9" s="12"/>
      <c r="C9" s="12"/>
      <c r="D9" s="12"/>
      <c r="E9" s="12"/>
      <c r="F9" s="30">
        <v>604238.01</v>
      </c>
      <c r="G9" s="29">
        <v>1264900.1100000001</v>
      </c>
      <c r="H9" s="29">
        <v>821958.69</v>
      </c>
      <c r="I9" s="29"/>
      <c r="J9" s="29"/>
    </row>
    <row r="10" spans="1:10" x14ac:dyDescent="0.25">
      <c r="A10" s="11" t="s">
        <v>11</v>
      </c>
      <c r="B10" s="11"/>
      <c r="C10" s="11"/>
      <c r="D10" s="11"/>
      <c r="E10" s="11"/>
      <c r="F10" s="30"/>
      <c r="G10" s="31"/>
      <c r="H10" s="30"/>
      <c r="I10" s="30"/>
      <c r="J10" s="30"/>
    </row>
    <row r="11" spans="1:10" x14ac:dyDescent="0.25">
      <c r="A11" s="32" t="s">
        <v>12</v>
      </c>
      <c r="B11" s="33"/>
      <c r="C11" s="33"/>
      <c r="D11" s="33"/>
      <c r="E11" s="33"/>
      <c r="F11" s="29">
        <v>617632.93000000005</v>
      </c>
      <c r="G11" s="29">
        <v>1264900.1100000001</v>
      </c>
      <c r="H11" s="29">
        <v>798358.03</v>
      </c>
      <c r="I11" s="29">
        <v>129</v>
      </c>
      <c r="J11" s="29">
        <v>63</v>
      </c>
    </row>
    <row r="12" spans="1:10" ht="15" customHeight="1" x14ac:dyDescent="0.25">
      <c r="A12" s="12" t="s">
        <v>13</v>
      </c>
      <c r="B12" s="12"/>
      <c r="C12" s="12"/>
      <c r="D12" s="12"/>
      <c r="E12" s="12"/>
      <c r="F12" s="30">
        <v>617632.93000000005</v>
      </c>
      <c r="G12" s="30">
        <v>1252435.1100000001</v>
      </c>
      <c r="H12" s="30">
        <v>795091.35</v>
      </c>
      <c r="I12" s="30"/>
      <c r="J12" s="30"/>
    </row>
    <row r="13" spans="1:10" x14ac:dyDescent="0.25">
      <c r="A13" s="11" t="s">
        <v>14</v>
      </c>
      <c r="B13" s="11"/>
      <c r="C13" s="11"/>
      <c r="D13" s="11"/>
      <c r="E13" s="11"/>
      <c r="F13" s="34">
        <v>0</v>
      </c>
      <c r="G13" s="30">
        <v>12465</v>
      </c>
      <c r="H13" s="30">
        <v>3266.68</v>
      </c>
      <c r="I13" s="30"/>
      <c r="J13" s="30"/>
    </row>
    <row r="14" spans="1:10" ht="15" customHeight="1" x14ac:dyDescent="0.25">
      <c r="A14" s="13" t="s">
        <v>15</v>
      </c>
      <c r="B14" s="13"/>
      <c r="C14" s="13"/>
      <c r="D14" s="13"/>
      <c r="E14" s="13"/>
      <c r="F14" s="29">
        <f>F8-F11</f>
        <v>-13394.920000000042</v>
      </c>
      <c r="G14" s="29">
        <v>0</v>
      </c>
      <c r="H14" s="29">
        <v>23600.66</v>
      </c>
      <c r="I14" s="29"/>
      <c r="J14" s="29"/>
    </row>
    <row r="15" spans="1:10" ht="18" x14ac:dyDescent="0.25">
      <c r="A15" s="15"/>
      <c r="B15" s="35"/>
      <c r="C15" s="35"/>
      <c r="D15" s="35"/>
      <c r="E15" s="35"/>
      <c r="F15" s="35"/>
      <c r="G15" s="35"/>
      <c r="H15" s="36"/>
      <c r="I15" s="36"/>
    </row>
    <row r="16" spans="1:10" ht="18" customHeight="1" x14ac:dyDescent="0.25">
      <c r="A16" s="14" t="s">
        <v>16</v>
      </c>
      <c r="B16" s="14"/>
      <c r="C16" s="14"/>
      <c r="D16" s="14"/>
      <c r="E16" s="14"/>
      <c r="F16" s="14"/>
      <c r="G16" s="14"/>
      <c r="H16" s="14"/>
      <c r="I16" s="14"/>
    </row>
    <row r="17" spans="1:10" ht="18" x14ac:dyDescent="0.25">
      <c r="A17" s="15"/>
      <c r="B17" s="35"/>
      <c r="C17" s="35"/>
      <c r="D17" s="35"/>
      <c r="E17" s="35"/>
      <c r="F17" s="35"/>
      <c r="G17" s="35"/>
      <c r="H17" s="36"/>
      <c r="I17" s="36"/>
    </row>
    <row r="18" spans="1:10" ht="49.5" x14ac:dyDescent="0.25">
      <c r="A18" s="22"/>
      <c r="B18" s="23"/>
      <c r="C18" s="23"/>
      <c r="D18" s="24"/>
      <c r="E18" s="25"/>
      <c r="F18" s="26" t="s">
        <v>4</v>
      </c>
      <c r="G18" s="26" t="s">
        <v>17</v>
      </c>
      <c r="H18" s="27" t="s">
        <v>18</v>
      </c>
      <c r="I18" s="28" t="s">
        <v>7</v>
      </c>
      <c r="J18" s="28" t="s">
        <v>8</v>
      </c>
    </row>
    <row r="19" spans="1:10" ht="15.75" customHeight="1" x14ac:dyDescent="0.25">
      <c r="A19" s="10" t="s">
        <v>19</v>
      </c>
      <c r="B19" s="10"/>
      <c r="C19" s="10"/>
      <c r="D19" s="10"/>
      <c r="E19" s="10"/>
      <c r="F19" s="37"/>
      <c r="G19" s="37"/>
      <c r="H19" s="37"/>
      <c r="I19" s="37"/>
      <c r="J19" s="37"/>
    </row>
    <row r="20" spans="1:10" ht="15" customHeight="1" x14ac:dyDescent="0.25">
      <c r="A20" s="12" t="s">
        <v>20</v>
      </c>
      <c r="B20" s="12"/>
      <c r="C20" s="12"/>
      <c r="D20" s="12"/>
      <c r="E20" s="12"/>
      <c r="F20" s="37"/>
      <c r="G20" s="37"/>
      <c r="H20" s="37"/>
      <c r="I20" s="37"/>
      <c r="J20" s="37"/>
    </row>
    <row r="21" spans="1:10" ht="15" customHeight="1" x14ac:dyDescent="0.25">
      <c r="A21" s="13" t="s">
        <v>21</v>
      </c>
      <c r="B21" s="13"/>
      <c r="C21" s="13"/>
      <c r="D21" s="13"/>
      <c r="E21" s="13"/>
      <c r="F21" s="29">
        <v>0</v>
      </c>
      <c r="G21" s="29">
        <v>0</v>
      </c>
      <c r="H21" s="29">
        <v>0</v>
      </c>
      <c r="I21" s="29">
        <v>0</v>
      </c>
      <c r="J21" s="29">
        <v>0</v>
      </c>
    </row>
    <row r="22" spans="1:10" ht="15" customHeight="1" x14ac:dyDescent="0.25">
      <c r="A22" s="13" t="s">
        <v>22</v>
      </c>
      <c r="B22" s="13"/>
      <c r="C22" s="13"/>
      <c r="D22" s="13"/>
      <c r="E22" s="13"/>
      <c r="F22" s="38">
        <f>F14+F21</f>
        <v>-13394.920000000042</v>
      </c>
      <c r="G22" s="38">
        <f>G14+G21</f>
        <v>0</v>
      </c>
      <c r="H22" s="38">
        <f>H14+H21</f>
        <v>23600.66</v>
      </c>
      <c r="I22" s="38">
        <f>I14+I21</f>
        <v>0</v>
      </c>
      <c r="J22" s="38">
        <f>J14+J21</f>
        <v>0</v>
      </c>
    </row>
    <row r="23" spans="1:10" ht="15" customHeight="1" x14ac:dyDescent="0.25">
      <c r="A23" s="39"/>
      <c r="B23" s="40"/>
      <c r="C23" s="40"/>
      <c r="D23" s="40"/>
      <c r="E23" s="40"/>
      <c r="F23" s="41"/>
      <c r="G23" s="41"/>
      <c r="H23" s="41"/>
      <c r="I23" s="41"/>
    </row>
    <row r="24" spans="1:10" ht="18" customHeight="1" x14ac:dyDescent="0.25">
      <c r="A24" s="14" t="s">
        <v>23</v>
      </c>
      <c r="B24" s="14"/>
      <c r="C24" s="14"/>
      <c r="D24" s="14"/>
      <c r="E24" s="14"/>
      <c r="F24" s="14"/>
      <c r="G24" s="14"/>
      <c r="H24" s="14"/>
      <c r="I24" s="14"/>
    </row>
    <row r="25" spans="1:10" ht="18" x14ac:dyDescent="0.25">
      <c r="A25" s="15"/>
      <c r="B25" s="35"/>
      <c r="C25" s="35"/>
      <c r="D25" s="35"/>
      <c r="E25" s="35"/>
      <c r="F25" s="35"/>
      <c r="G25" s="35"/>
      <c r="H25" s="36"/>
      <c r="I25" s="36"/>
    </row>
    <row r="26" spans="1:10" ht="49.5" x14ac:dyDescent="0.25">
      <c r="A26" s="22"/>
      <c r="B26" s="23"/>
      <c r="C26" s="23"/>
      <c r="D26" s="24"/>
      <c r="E26" s="25"/>
      <c r="F26" s="26" t="s">
        <v>4</v>
      </c>
      <c r="G26" s="26" t="s">
        <v>5</v>
      </c>
      <c r="H26" s="27" t="s">
        <v>18</v>
      </c>
      <c r="I26" s="28" t="s">
        <v>7</v>
      </c>
      <c r="J26" s="28" t="s">
        <v>8</v>
      </c>
    </row>
    <row r="27" spans="1:10" ht="15" customHeight="1" x14ac:dyDescent="0.25">
      <c r="A27" s="9" t="s">
        <v>24</v>
      </c>
      <c r="B27" s="9"/>
      <c r="C27" s="9"/>
      <c r="D27" s="9"/>
      <c r="E27" s="9"/>
      <c r="F27" s="42">
        <v>44518.15</v>
      </c>
      <c r="G27" s="42">
        <v>6636.14</v>
      </c>
      <c r="H27" s="42">
        <v>0</v>
      </c>
      <c r="I27" s="43">
        <v>0</v>
      </c>
      <c r="J27" s="43">
        <v>0</v>
      </c>
    </row>
    <row r="28" spans="1:10" ht="30" customHeight="1" x14ac:dyDescent="0.25">
      <c r="A28" s="8" t="s">
        <v>25</v>
      </c>
      <c r="B28" s="8"/>
      <c r="C28" s="8"/>
      <c r="D28" s="8"/>
      <c r="E28" s="8"/>
      <c r="F28" s="44">
        <v>36217.67</v>
      </c>
      <c r="G28" s="44">
        <v>6636.14</v>
      </c>
      <c r="H28" s="44">
        <v>38311.96</v>
      </c>
      <c r="I28" s="45">
        <f>I27</f>
        <v>0</v>
      </c>
      <c r="J28" s="45">
        <f>J27</f>
        <v>0</v>
      </c>
    </row>
    <row r="31" spans="1:10" ht="15" customHeight="1" x14ac:dyDescent="0.25">
      <c r="A31" s="12" t="s">
        <v>22</v>
      </c>
      <c r="B31" s="12"/>
      <c r="C31" s="12"/>
      <c r="D31" s="12"/>
      <c r="E31" s="12"/>
      <c r="F31" s="34">
        <v>0</v>
      </c>
      <c r="G31" s="34"/>
      <c r="H31" s="34">
        <v>0</v>
      </c>
      <c r="I31" s="34">
        <v>0</v>
      </c>
      <c r="J31" s="34">
        <v>0</v>
      </c>
    </row>
    <row r="32" spans="1:10" ht="11.25" customHeight="1" x14ac:dyDescent="0.25">
      <c r="A32" s="46"/>
      <c r="B32" s="47"/>
      <c r="C32" s="47"/>
      <c r="D32" s="47"/>
      <c r="E32" s="47"/>
      <c r="F32" s="48"/>
      <c r="G32" s="48"/>
      <c r="H32" s="48"/>
      <c r="I32" s="48"/>
    </row>
    <row r="33" spans="1:10" ht="29.25" customHeight="1" x14ac:dyDescent="0.25">
      <c r="A33" s="7" t="s">
        <v>26</v>
      </c>
      <c r="B33" s="7"/>
      <c r="C33" s="7"/>
      <c r="D33" s="7"/>
      <c r="E33" s="7"/>
      <c r="F33" s="7"/>
      <c r="G33" s="7"/>
      <c r="H33" s="7"/>
      <c r="I33" s="7"/>
    </row>
    <row r="34" spans="1:10" ht="9" customHeight="1" x14ac:dyDescent="0.25">
      <c r="A34" s="49"/>
      <c r="B34" s="50"/>
      <c r="C34" s="50"/>
      <c r="D34" s="50"/>
      <c r="E34" s="50"/>
      <c r="F34" s="50"/>
      <c r="G34" s="50"/>
      <c r="H34" s="51"/>
      <c r="I34" s="51"/>
    </row>
    <row r="35" spans="1:10" ht="49.5" x14ac:dyDescent="0.25">
      <c r="A35" s="52"/>
      <c r="B35" s="53"/>
      <c r="C35" s="53"/>
      <c r="D35" s="54"/>
      <c r="E35" s="55"/>
      <c r="F35" s="26" t="s">
        <v>4</v>
      </c>
      <c r="G35" s="56" t="s">
        <v>27</v>
      </c>
      <c r="H35" s="27" t="s">
        <v>18</v>
      </c>
      <c r="I35" s="28" t="s">
        <v>7</v>
      </c>
      <c r="J35" s="28" t="s">
        <v>8</v>
      </c>
    </row>
    <row r="36" spans="1:10" ht="12" customHeight="1" x14ac:dyDescent="0.25">
      <c r="A36" s="6" t="s">
        <v>28</v>
      </c>
      <c r="B36" s="6"/>
      <c r="C36" s="6"/>
      <c r="D36" s="6"/>
      <c r="E36" s="6"/>
      <c r="F36" s="57">
        <v>0</v>
      </c>
      <c r="G36" s="57">
        <f>F39</f>
        <v>0</v>
      </c>
      <c r="H36" s="57">
        <v>61912.62</v>
      </c>
      <c r="I36" s="58"/>
      <c r="J36" s="58">
        <f>I39</f>
        <v>0</v>
      </c>
    </row>
    <row r="37" spans="1:10" ht="29.25" customHeight="1" x14ac:dyDescent="0.25">
      <c r="A37" s="6" t="s">
        <v>25</v>
      </c>
      <c r="B37" s="6"/>
      <c r="C37" s="6"/>
      <c r="D37" s="6"/>
      <c r="E37" s="6"/>
      <c r="F37" s="57">
        <v>0</v>
      </c>
      <c r="G37" s="57">
        <v>0</v>
      </c>
      <c r="H37" s="57">
        <v>0</v>
      </c>
      <c r="I37" s="58">
        <v>0</v>
      </c>
      <c r="J37" s="58">
        <v>0</v>
      </c>
    </row>
    <row r="38" spans="1:10" ht="15" customHeight="1" x14ac:dyDescent="0.25">
      <c r="A38" s="6" t="s">
        <v>29</v>
      </c>
      <c r="B38" s="6"/>
      <c r="C38" s="6"/>
      <c r="D38" s="6"/>
      <c r="E38" s="6"/>
      <c r="F38" s="57">
        <v>0</v>
      </c>
      <c r="G38" s="57">
        <v>0</v>
      </c>
      <c r="H38" s="57">
        <v>0</v>
      </c>
      <c r="I38" s="58">
        <v>0</v>
      </c>
      <c r="J38" s="58">
        <v>0</v>
      </c>
    </row>
    <row r="39" spans="1:10" ht="16.5" customHeight="1" x14ac:dyDescent="0.25">
      <c r="A39" s="13" t="s">
        <v>30</v>
      </c>
      <c r="B39" s="13"/>
      <c r="C39" s="13"/>
      <c r="D39" s="13"/>
      <c r="E39" s="13"/>
      <c r="F39" s="59">
        <f>F36-F37+F38</f>
        <v>0</v>
      </c>
      <c r="G39" s="59">
        <f>G36-G37+G38</f>
        <v>0</v>
      </c>
      <c r="H39" s="59">
        <f>H36-H37+H38</f>
        <v>61912.62</v>
      </c>
      <c r="I39" s="38">
        <f>I36-I37+I38</f>
        <v>0</v>
      </c>
      <c r="J39" s="38">
        <f>J36-J37+J38</f>
        <v>0</v>
      </c>
    </row>
    <row r="40" spans="1:10" ht="17.25" customHeight="1" x14ac:dyDescent="0.25"/>
    <row r="41" spans="1:10" ht="39.75" customHeight="1" x14ac:dyDescent="0.25">
      <c r="A41" s="5" t="s">
        <v>31</v>
      </c>
      <c r="B41" s="5"/>
      <c r="C41" s="5"/>
      <c r="D41" s="5"/>
      <c r="E41" s="5"/>
      <c r="F41" s="5"/>
      <c r="G41" s="5"/>
      <c r="H41" s="5"/>
      <c r="I41" s="5"/>
    </row>
  </sheetData>
  <mergeCells count="24">
    <mergeCell ref="A37:E37"/>
    <mergeCell ref="A38:E38"/>
    <mergeCell ref="A39:E39"/>
    <mergeCell ref="A41:I41"/>
    <mergeCell ref="A27:E27"/>
    <mergeCell ref="A28:E28"/>
    <mergeCell ref="A31:E31"/>
    <mergeCell ref="A33:I33"/>
    <mergeCell ref="A36:E36"/>
    <mergeCell ref="A19:E19"/>
    <mergeCell ref="A20:E20"/>
    <mergeCell ref="A21:E21"/>
    <mergeCell ref="A22:E22"/>
    <mergeCell ref="A24:I24"/>
    <mergeCell ref="A10:E10"/>
    <mergeCell ref="A12:E12"/>
    <mergeCell ref="A13:E13"/>
    <mergeCell ref="A14:E14"/>
    <mergeCell ref="A16:I16"/>
    <mergeCell ref="A1:I1"/>
    <mergeCell ref="A3:I3"/>
    <mergeCell ref="A5:I5"/>
    <mergeCell ref="A8:E8"/>
    <mergeCell ref="A9:E9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9"/>
  <sheetViews>
    <sheetView zoomScaleNormal="100" workbookViewId="0">
      <selection activeCell="G33" sqref="G33"/>
    </sheetView>
  </sheetViews>
  <sheetFormatPr defaultRowHeight="15" x14ac:dyDescent="0.25"/>
  <cols>
    <col min="1" max="1" width="7.42578125" customWidth="1"/>
    <col min="2" max="2" width="8.42578125" customWidth="1"/>
    <col min="3" max="3" width="6.140625" customWidth="1"/>
    <col min="4" max="4" width="34" customWidth="1"/>
    <col min="5" max="7" width="18.7109375" customWidth="1"/>
    <col min="8" max="8" width="11.7109375" customWidth="1"/>
    <col min="9" max="9" width="10.5703125" customWidth="1"/>
    <col min="10" max="1025" width="8.5703125" customWidth="1"/>
  </cols>
  <sheetData>
    <row r="1" spans="1:9" ht="42" customHeight="1" x14ac:dyDescent="0.25">
      <c r="A1" s="4" t="s">
        <v>32</v>
      </c>
      <c r="B1" s="4"/>
      <c r="C1" s="4"/>
      <c r="D1" s="4"/>
      <c r="E1" s="4"/>
      <c r="F1" s="4"/>
      <c r="G1" s="4"/>
      <c r="H1" s="4"/>
    </row>
    <row r="2" spans="1:9" ht="18" customHeight="1" x14ac:dyDescent="0.25">
      <c r="A2" s="60"/>
      <c r="B2" s="60"/>
      <c r="C2" s="60"/>
      <c r="D2" s="60"/>
      <c r="E2" s="60"/>
      <c r="F2" s="60"/>
      <c r="G2" s="60"/>
      <c r="H2" s="60"/>
    </row>
    <row r="3" spans="1:9" ht="15.75" customHeight="1" x14ac:dyDescent="0.25">
      <c r="A3" s="4" t="s">
        <v>1</v>
      </c>
      <c r="B3" s="4"/>
      <c r="C3" s="4"/>
      <c r="D3" s="4"/>
      <c r="E3" s="4"/>
      <c r="F3" s="4"/>
      <c r="G3" s="4"/>
      <c r="H3" s="4"/>
    </row>
    <row r="4" spans="1:9" ht="18" x14ac:dyDescent="0.25">
      <c r="A4" s="60"/>
      <c r="B4" s="60"/>
      <c r="C4" s="60"/>
      <c r="D4" s="60"/>
      <c r="E4" s="60"/>
      <c r="F4" s="60"/>
      <c r="G4" s="61"/>
      <c r="H4" s="61"/>
    </row>
    <row r="5" spans="1:9" ht="18" customHeight="1" x14ac:dyDescent="0.25">
      <c r="A5" s="4" t="s">
        <v>33</v>
      </c>
      <c r="B5" s="4"/>
      <c r="C5" s="4"/>
      <c r="D5" s="4"/>
      <c r="E5" s="4"/>
      <c r="F5" s="4"/>
      <c r="G5" s="4"/>
      <c r="H5" s="4"/>
    </row>
    <row r="6" spans="1:9" ht="18" x14ac:dyDescent="0.25">
      <c r="A6" s="60"/>
      <c r="B6" s="60"/>
      <c r="C6" s="60"/>
      <c r="D6" s="60"/>
      <c r="E6" s="60"/>
      <c r="F6" s="60"/>
      <c r="G6" s="61"/>
      <c r="H6" s="61"/>
    </row>
    <row r="7" spans="1:9" ht="15" customHeight="1" x14ac:dyDescent="0.25">
      <c r="A7" s="4" t="s">
        <v>10</v>
      </c>
      <c r="B7" s="4"/>
      <c r="C7" s="4"/>
      <c r="D7" s="4"/>
      <c r="E7" s="4"/>
      <c r="F7" s="4"/>
      <c r="G7" s="4"/>
      <c r="H7" s="4"/>
    </row>
    <row r="8" spans="1:9" ht="18" x14ac:dyDescent="0.25">
      <c r="A8" s="60"/>
      <c r="B8" s="60"/>
      <c r="C8" s="60"/>
      <c r="D8" s="60"/>
      <c r="E8" s="60"/>
      <c r="F8" s="60"/>
      <c r="G8" s="61"/>
      <c r="H8" s="61"/>
    </row>
    <row r="9" spans="1:9" ht="36.75" x14ac:dyDescent="0.25">
      <c r="A9" s="27" t="s">
        <v>34</v>
      </c>
      <c r="B9" s="62" t="s">
        <v>35</v>
      </c>
      <c r="C9" s="62" t="s">
        <v>36</v>
      </c>
      <c r="D9" s="62" t="s">
        <v>37</v>
      </c>
      <c r="E9" s="27" t="s">
        <v>38</v>
      </c>
      <c r="F9" s="27" t="s">
        <v>39</v>
      </c>
      <c r="G9" s="27" t="s">
        <v>40</v>
      </c>
      <c r="H9" s="28" t="s">
        <v>7</v>
      </c>
      <c r="I9" s="28" t="s">
        <v>8</v>
      </c>
    </row>
    <row r="10" spans="1:9" ht="20.25" customHeight="1" x14ac:dyDescent="0.25">
      <c r="A10" s="63">
        <v>6</v>
      </c>
      <c r="B10" s="63"/>
      <c r="C10" s="63"/>
      <c r="D10" s="64" t="s">
        <v>10</v>
      </c>
      <c r="E10" s="65">
        <v>604238.01</v>
      </c>
      <c r="F10" s="65">
        <v>1264900.1000000001</v>
      </c>
      <c r="G10" s="65">
        <f>G11+G24+G28+G33+G42</f>
        <v>822197.6</v>
      </c>
      <c r="H10" s="66">
        <v>110</v>
      </c>
      <c r="I10" s="66">
        <v>111</v>
      </c>
    </row>
    <row r="11" spans="1:9" s="70" customFormat="1" ht="37.5" customHeight="1" x14ac:dyDescent="0.25">
      <c r="A11" s="67"/>
      <c r="B11" s="67">
        <v>63</v>
      </c>
      <c r="C11" s="67"/>
      <c r="D11" s="67" t="s">
        <v>41</v>
      </c>
      <c r="E11" s="68">
        <v>519393.91</v>
      </c>
      <c r="F11" s="68">
        <v>1117887.97</v>
      </c>
      <c r="G11" s="68">
        <v>713057.6</v>
      </c>
      <c r="H11" s="69">
        <v>1.1399999999999999</v>
      </c>
      <c r="I11" s="69">
        <v>1.1100000000000001</v>
      </c>
    </row>
    <row r="12" spans="1:9" s="70" customFormat="1" ht="37.5" customHeight="1" x14ac:dyDescent="0.25">
      <c r="A12" s="67"/>
      <c r="B12" s="67">
        <v>636</v>
      </c>
      <c r="C12" s="67"/>
      <c r="D12" s="67" t="s">
        <v>42</v>
      </c>
      <c r="E12" s="68">
        <v>506629.04</v>
      </c>
      <c r="F12" s="68">
        <v>1102799.77</v>
      </c>
      <c r="G12" s="68">
        <v>659614.06999999995</v>
      </c>
      <c r="H12" s="69">
        <v>1.1599999999999999</v>
      </c>
      <c r="I12" s="69">
        <v>1.1299999999999999</v>
      </c>
    </row>
    <row r="13" spans="1:9" ht="37.5" customHeight="1" x14ac:dyDescent="0.25">
      <c r="A13" s="67"/>
      <c r="B13" s="71">
        <v>6361</v>
      </c>
      <c r="C13" s="67"/>
      <c r="D13" s="71" t="s">
        <v>43</v>
      </c>
      <c r="E13" s="72">
        <v>493783.03999999998</v>
      </c>
      <c r="F13" s="73">
        <v>1080823</v>
      </c>
      <c r="G13" s="73">
        <v>655049.68999999994</v>
      </c>
      <c r="H13" s="74"/>
      <c r="I13" s="69"/>
    </row>
    <row r="14" spans="1:9" ht="55.5" customHeight="1" x14ac:dyDescent="0.25">
      <c r="A14" s="67"/>
      <c r="B14" s="71">
        <v>6362</v>
      </c>
      <c r="C14" s="67"/>
      <c r="D14" s="71" t="s">
        <v>44</v>
      </c>
      <c r="E14" s="72">
        <v>12846</v>
      </c>
      <c r="F14" s="73">
        <v>21976.77</v>
      </c>
      <c r="G14" s="73">
        <v>4564.38</v>
      </c>
      <c r="H14" s="74"/>
      <c r="I14" s="69"/>
    </row>
    <row r="15" spans="1:9" ht="55.5" customHeight="1" x14ac:dyDescent="0.25">
      <c r="A15" s="67"/>
      <c r="B15" s="75">
        <v>638</v>
      </c>
      <c r="C15" s="75"/>
      <c r="D15" s="75" t="s">
        <v>45</v>
      </c>
      <c r="E15" s="76">
        <v>12577.8</v>
      </c>
      <c r="F15" s="77">
        <v>15088.2</v>
      </c>
      <c r="G15" s="77">
        <v>47157.2</v>
      </c>
      <c r="H15" s="69">
        <v>0.82</v>
      </c>
      <c r="I15" s="69">
        <v>0.81</v>
      </c>
    </row>
    <row r="16" spans="1:9" ht="55.5" customHeight="1" x14ac:dyDescent="0.25">
      <c r="A16" s="67"/>
      <c r="B16" s="78">
        <v>6381</v>
      </c>
      <c r="C16" s="78"/>
      <c r="D16" s="78" t="s">
        <v>45</v>
      </c>
      <c r="E16" s="72">
        <v>12577.8</v>
      </c>
      <c r="F16" s="79">
        <v>15088.2</v>
      </c>
      <c r="G16" s="79">
        <v>47157.2</v>
      </c>
      <c r="H16" s="74"/>
      <c r="I16" s="69"/>
    </row>
    <row r="17" spans="1:9" ht="55.5" customHeight="1" x14ac:dyDescent="0.25">
      <c r="A17" s="67"/>
      <c r="B17" s="75">
        <v>639</v>
      </c>
      <c r="C17" s="75"/>
      <c r="D17" s="75" t="s">
        <v>46</v>
      </c>
      <c r="E17" s="76">
        <v>187.07</v>
      </c>
      <c r="F17" s="80"/>
      <c r="G17" s="77">
        <v>6286.33</v>
      </c>
      <c r="H17" s="69">
        <v>1</v>
      </c>
      <c r="I17" s="69">
        <v>1</v>
      </c>
    </row>
    <row r="18" spans="1:9" ht="55.5" customHeight="1" x14ac:dyDescent="0.25">
      <c r="A18" s="67"/>
      <c r="B18" s="78">
        <v>63911</v>
      </c>
      <c r="C18" s="78"/>
      <c r="D18" s="78" t="s">
        <v>47</v>
      </c>
      <c r="E18" s="72">
        <v>0</v>
      </c>
      <c r="F18" s="81"/>
      <c r="G18" s="79">
        <v>977.62</v>
      </c>
      <c r="H18" s="74"/>
      <c r="I18" s="69"/>
    </row>
    <row r="19" spans="1:9" ht="55.5" customHeight="1" x14ac:dyDescent="0.25">
      <c r="A19" s="67"/>
      <c r="B19" s="78">
        <v>63931</v>
      </c>
      <c r="C19" s="78"/>
      <c r="D19" s="78" t="s">
        <v>47</v>
      </c>
      <c r="E19" s="72">
        <v>187.07</v>
      </c>
      <c r="F19" s="81"/>
      <c r="G19" s="79">
        <v>5069.8</v>
      </c>
      <c r="H19" s="74"/>
      <c r="I19" s="69"/>
    </row>
    <row r="20" spans="1:9" x14ac:dyDescent="0.25">
      <c r="A20" s="82"/>
      <c r="B20" s="83"/>
      <c r="C20" s="84" t="s">
        <v>48</v>
      </c>
      <c r="D20" s="84" t="s">
        <v>49</v>
      </c>
      <c r="E20" s="85">
        <v>493783.03999999998</v>
      </c>
      <c r="F20" s="85">
        <v>1080823</v>
      </c>
      <c r="G20" s="85">
        <v>655049.68999999994</v>
      </c>
      <c r="H20" s="86"/>
      <c r="I20" s="86"/>
    </row>
    <row r="21" spans="1:9" x14ac:dyDescent="0.25">
      <c r="A21" s="82"/>
      <c r="B21" s="83"/>
      <c r="C21" s="84" t="s">
        <v>50</v>
      </c>
      <c r="D21" s="84" t="s">
        <v>49</v>
      </c>
      <c r="E21" s="85">
        <v>12577.8</v>
      </c>
      <c r="F21" s="85">
        <v>15088.2</v>
      </c>
      <c r="G21" s="85">
        <v>52227</v>
      </c>
      <c r="H21" s="86"/>
      <c r="I21" s="86"/>
    </row>
    <row r="22" spans="1:9" x14ac:dyDescent="0.25">
      <c r="A22" s="82"/>
      <c r="B22" s="83"/>
      <c r="C22" s="84" t="s">
        <v>51</v>
      </c>
      <c r="D22" s="84" t="s">
        <v>52</v>
      </c>
      <c r="E22" s="85">
        <v>12846</v>
      </c>
      <c r="F22" s="85">
        <v>21976.77</v>
      </c>
      <c r="G22" s="85">
        <v>4564.38</v>
      </c>
      <c r="H22" s="86"/>
      <c r="I22" s="86"/>
    </row>
    <row r="23" spans="1:9" x14ac:dyDescent="0.25">
      <c r="A23" s="82"/>
      <c r="B23" s="83"/>
      <c r="C23" s="84" t="s">
        <v>53</v>
      </c>
      <c r="D23" s="87" t="s">
        <v>54</v>
      </c>
      <c r="E23" s="85">
        <v>187.07</v>
      </c>
      <c r="F23" s="85"/>
      <c r="G23" s="85">
        <v>977.62</v>
      </c>
      <c r="H23" s="86"/>
      <c r="I23" s="86"/>
    </row>
    <row r="24" spans="1:9" s="70" customFormat="1" ht="37.5" customHeight="1" x14ac:dyDescent="0.25">
      <c r="A24" s="67"/>
      <c r="B24" s="67">
        <v>64</v>
      </c>
      <c r="C24" s="67"/>
      <c r="D24" s="67" t="s">
        <v>55</v>
      </c>
      <c r="E24" s="68">
        <v>0</v>
      </c>
      <c r="F24" s="68">
        <v>0.11</v>
      </c>
      <c r="G24" s="68"/>
      <c r="H24" s="88">
        <v>0.15</v>
      </c>
      <c r="I24" s="88">
        <v>0.1</v>
      </c>
    </row>
    <row r="25" spans="1:9" s="70" customFormat="1" ht="37.5" customHeight="1" x14ac:dyDescent="0.25">
      <c r="A25" s="67"/>
      <c r="B25" s="67">
        <v>641</v>
      </c>
      <c r="C25" s="67"/>
      <c r="D25" s="67" t="s">
        <v>56</v>
      </c>
      <c r="E25" s="68">
        <v>0</v>
      </c>
      <c r="F25" s="68">
        <v>0.11</v>
      </c>
      <c r="G25" s="68"/>
      <c r="H25" s="89"/>
      <c r="I25" s="89"/>
    </row>
    <row r="26" spans="1:9" ht="37.5" customHeight="1" x14ac:dyDescent="0.25">
      <c r="A26" s="67"/>
      <c r="B26" s="71">
        <v>6413</v>
      </c>
      <c r="C26" s="67"/>
      <c r="D26" s="71" t="s">
        <v>57</v>
      </c>
      <c r="E26" s="72">
        <v>0</v>
      </c>
      <c r="F26" s="72">
        <v>0.11</v>
      </c>
      <c r="G26" s="72"/>
      <c r="H26" s="89"/>
      <c r="I26" s="89"/>
    </row>
    <row r="27" spans="1:9" x14ac:dyDescent="0.25">
      <c r="A27" s="82"/>
      <c r="B27" s="83"/>
      <c r="C27" s="84" t="s">
        <v>58</v>
      </c>
      <c r="D27" s="84" t="s">
        <v>59</v>
      </c>
      <c r="E27" s="85">
        <v>0</v>
      </c>
      <c r="F27" s="85">
        <v>0.11</v>
      </c>
      <c r="G27" s="85">
        <v>90</v>
      </c>
      <c r="H27" s="86"/>
      <c r="I27" s="86"/>
    </row>
    <row r="28" spans="1:9" s="70" customFormat="1" ht="60.75" customHeight="1" x14ac:dyDescent="0.25">
      <c r="A28" s="67"/>
      <c r="B28" s="67">
        <v>65</v>
      </c>
      <c r="C28" s="67"/>
      <c r="D28" s="67" t="s">
        <v>60</v>
      </c>
      <c r="E28" s="68">
        <v>26.54</v>
      </c>
      <c r="F28" s="68">
        <v>0</v>
      </c>
      <c r="G28" s="68">
        <v>328.91</v>
      </c>
      <c r="H28" s="89"/>
      <c r="I28" s="89"/>
    </row>
    <row r="29" spans="1:9" s="70" customFormat="1" ht="37.5" customHeight="1" x14ac:dyDescent="0.25">
      <c r="A29" s="67"/>
      <c r="B29" s="67">
        <v>652</v>
      </c>
      <c r="C29" s="67"/>
      <c r="D29" s="67" t="s">
        <v>61</v>
      </c>
      <c r="E29" s="68">
        <v>26.54</v>
      </c>
      <c r="F29" s="68">
        <v>0</v>
      </c>
      <c r="G29" s="68">
        <v>328.91</v>
      </c>
      <c r="H29" s="89"/>
      <c r="I29" s="89"/>
    </row>
    <row r="30" spans="1:9" ht="37.5" customHeight="1" x14ac:dyDescent="0.25">
      <c r="A30" s="67"/>
      <c r="B30" s="71">
        <v>6526</v>
      </c>
      <c r="C30" s="67"/>
      <c r="D30" s="71" t="s">
        <v>62</v>
      </c>
      <c r="E30" s="72">
        <v>26.54</v>
      </c>
      <c r="F30" s="73">
        <v>0</v>
      </c>
      <c r="G30" s="73">
        <v>328.91</v>
      </c>
      <c r="H30" s="89"/>
      <c r="I30" s="89"/>
    </row>
    <row r="31" spans="1:9" x14ac:dyDescent="0.25">
      <c r="A31" s="82"/>
      <c r="B31" s="83"/>
      <c r="C31" s="84" t="s">
        <v>58</v>
      </c>
      <c r="D31" s="84" t="s">
        <v>59</v>
      </c>
      <c r="E31" s="85">
        <v>26.54</v>
      </c>
      <c r="F31" s="85">
        <v>0</v>
      </c>
      <c r="G31" s="85">
        <v>90</v>
      </c>
      <c r="H31" s="86"/>
      <c r="I31" s="86"/>
    </row>
    <row r="32" spans="1:9" x14ac:dyDescent="0.25">
      <c r="A32" s="82"/>
      <c r="B32" s="83"/>
      <c r="C32" s="84" t="s">
        <v>53</v>
      </c>
      <c r="D32" s="87" t="s">
        <v>54</v>
      </c>
      <c r="E32" s="85"/>
      <c r="F32" s="85"/>
      <c r="G32" s="85">
        <v>238.91</v>
      </c>
      <c r="H32" s="86"/>
      <c r="I32" s="86"/>
    </row>
    <row r="33" spans="1:9" s="70" customFormat="1" ht="37.5" customHeight="1" x14ac:dyDescent="0.25">
      <c r="A33" s="90"/>
      <c r="B33" s="90">
        <v>66</v>
      </c>
      <c r="C33" s="91"/>
      <c r="D33" s="67" t="s">
        <v>63</v>
      </c>
      <c r="E33" s="92">
        <v>21666</v>
      </c>
      <c r="F33" s="92">
        <v>30209.03</v>
      </c>
      <c r="G33" s="92">
        <v>32559.599999999999</v>
      </c>
      <c r="H33" s="88">
        <v>1.03</v>
      </c>
      <c r="I33" s="88">
        <v>1.76</v>
      </c>
    </row>
    <row r="34" spans="1:9" s="70" customFormat="1" ht="36.75" customHeight="1" x14ac:dyDescent="0.25">
      <c r="A34" s="90"/>
      <c r="B34" s="90">
        <v>661</v>
      </c>
      <c r="C34" s="91"/>
      <c r="D34" s="67" t="s">
        <v>64</v>
      </c>
      <c r="E34" s="92">
        <v>19610.419999999998</v>
      </c>
      <c r="F34" s="92">
        <v>28550</v>
      </c>
      <c r="G34" s="92">
        <v>29399.599999999999</v>
      </c>
      <c r="H34" s="89"/>
      <c r="I34" s="89"/>
    </row>
    <row r="35" spans="1:9" s="96" customFormat="1" ht="37.5" hidden="1" customHeight="1" x14ac:dyDescent="0.25">
      <c r="A35" s="93"/>
      <c r="B35" s="93"/>
      <c r="C35" s="94"/>
      <c r="D35" s="71"/>
      <c r="E35" s="95"/>
      <c r="F35" s="95"/>
      <c r="G35" s="95"/>
      <c r="H35" s="89"/>
      <c r="I35" s="89"/>
    </row>
    <row r="36" spans="1:9" ht="37.5" customHeight="1" x14ac:dyDescent="0.25">
      <c r="A36" s="93"/>
      <c r="B36" s="93">
        <v>6615</v>
      </c>
      <c r="C36" s="91"/>
      <c r="D36" s="93" t="s">
        <v>65</v>
      </c>
      <c r="E36" s="95">
        <v>19610.419999999998</v>
      </c>
      <c r="F36" s="73">
        <v>28550</v>
      </c>
      <c r="G36" s="73">
        <v>29399.599999999999</v>
      </c>
      <c r="H36" s="89"/>
      <c r="I36" s="89"/>
    </row>
    <row r="37" spans="1:9" s="70" customFormat="1" ht="27" customHeight="1" x14ac:dyDescent="0.25">
      <c r="A37" s="90"/>
      <c r="B37" s="90">
        <v>663</v>
      </c>
      <c r="C37" s="91"/>
      <c r="D37" s="97"/>
      <c r="E37" s="92">
        <v>2055.58</v>
      </c>
      <c r="F37" s="92">
        <v>1659.03</v>
      </c>
      <c r="G37" s="92">
        <v>3160</v>
      </c>
      <c r="H37" s="88">
        <v>1.48</v>
      </c>
      <c r="I37" s="88">
        <v>2.2999999999999998</v>
      </c>
    </row>
    <row r="38" spans="1:9" ht="27" customHeight="1" x14ac:dyDescent="0.25">
      <c r="A38" s="90"/>
      <c r="B38" s="98">
        <v>6631</v>
      </c>
      <c r="C38" s="99"/>
      <c r="D38" s="100" t="s">
        <v>66</v>
      </c>
      <c r="E38" s="72">
        <v>2055.58</v>
      </c>
      <c r="F38" s="73">
        <v>1659.03</v>
      </c>
      <c r="G38" s="73">
        <v>3160</v>
      </c>
      <c r="H38" s="89"/>
      <c r="I38" s="89"/>
    </row>
    <row r="39" spans="1:9" ht="27" customHeight="1" x14ac:dyDescent="0.25">
      <c r="A39" s="71"/>
      <c r="B39" s="71">
        <v>6632</v>
      </c>
      <c r="C39" s="71"/>
      <c r="D39" s="100" t="s">
        <v>67</v>
      </c>
      <c r="E39" s="72">
        <v>0</v>
      </c>
      <c r="F39" s="73">
        <f>E39/7.5345</f>
        <v>0</v>
      </c>
      <c r="G39" s="73"/>
      <c r="H39" s="89"/>
      <c r="I39" s="89"/>
    </row>
    <row r="40" spans="1:9" x14ac:dyDescent="0.25">
      <c r="A40" s="101"/>
      <c r="B40" s="101"/>
      <c r="C40" s="102" t="s">
        <v>58</v>
      </c>
      <c r="D40" s="102" t="s">
        <v>59</v>
      </c>
      <c r="E40" s="103">
        <v>19610.419999999998</v>
      </c>
      <c r="F40" s="103">
        <v>28550</v>
      </c>
      <c r="G40" s="103">
        <v>29399.599999999999</v>
      </c>
      <c r="H40" s="86"/>
      <c r="I40" s="86"/>
    </row>
    <row r="41" spans="1:9" x14ac:dyDescent="0.25">
      <c r="A41" s="101"/>
      <c r="B41" s="101"/>
      <c r="C41" s="102" t="s">
        <v>68</v>
      </c>
      <c r="D41" s="102" t="s">
        <v>69</v>
      </c>
      <c r="E41" s="103">
        <v>2055.58</v>
      </c>
      <c r="F41" s="103">
        <v>1659.03</v>
      </c>
      <c r="G41" s="103">
        <v>3160</v>
      </c>
      <c r="H41" s="86"/>
      <c r="I41" s="86"/>
    </row>
    <row r="42" spans="1:9" s="70" customFormat="1" ht="38.25" x14ac:dyDescent="0.25">
      <c r="A42" s="67"/>
      <c r="B42" s="67">
        <v>67</v>
      </c>
      <c r="C42" s="67"/>
      <c r="D42" s="67" t="s">
        <v>70</v>
      </c>
      <c r="E42" s="68">
        <f>E43</f>
        <v>63151.56</v>
      </c>
      <c r="F42" s="68">
        <v>116803</v>
      </c>
      <c r="G42" s="68">
        <v>76251.490000000005</v>
      </c>
      <c r="H42" s="88">
        <v>0.87</v>
      </c>
      <c r="I42" s="88">
        <v>1</v>
      </c>
    </row>
    <row r="43" spans="1:9" s="70" customFormat="1" ht="38.25" x14ac:dyDescent="0.25">
      <c r="A43" s="67"/>
      <c r="B43" s="67">
        <v>671</v>
      </c>
      <c r="C43" s="67"/>
      <c r="D43" s="67" t="s">
        <v>71</v>
      </c>
      <c r="E43" s="68">
        <f>E44+E45</f>
        <v>63151.56</v>
      </c>
      <c r="F43" s="68">
        <v>116803</v>
      </c>
      <c r="G43" s="68">
        <v>76251.490000000005</v>
      </c>
      <c r="H43" s="89"/>
      <c r="I43" s="89"/>
    </row>
    <row r="44" spans="1:9" ht="38.25" x14ac:dyDescent="0.25">
      <c r="A44" s="67"/>
      <c r="B44" s="71">
        <v>6711</v>
      </c>
      <c r="C44" s="71"/>
      <c r="D44" s="71" t="s">
        <v>72</v>
      </c>
      <c r="E44" s="72">
        <v>63151.56</v>
      </c>
      <c r="F44" s="73">
        <v>116803</v>
      </c>
      <c r="G44" s="73">
        <v>76251.490000000005</v>
      </c>
      <c r="H44" s="89"/>
      <c r="I44" s="89"/>
    </row>
    <row r="45" spans="1:9" ht="25.5" x14ac:dyDescent="0.25">
      <c r="A45" s="67"/>
      <c r="B45" s="71">
        <v>6712</v>
      </c>
      <c r="C45" s="71"/>
      <c r="D45" s="71" t="s">
        <v>73</v>
      </c>
      <c r="E45" s="72"/>
      <c r="F45" s="73">
        <f>E45/7.5345</f>
        <v>0</v>
      </c>
      <c r="G45" s="73">
        <v>0</v>
      </c>
      <c r="H45" s="89"/>
      <c r="I45" s="89"/>
    </row>
    <row r="46" spans="1:9" x14ac:dyDescent="0.25">
      <c r="A46" s="101"/>
      <c r="B46" s="101"/>
      <c r="C46" s="102" t="s">
        <v>74</v>
      </c>
      <c r="D46" s="102" t="s">
        <v>75</v>
      </c>
      <c r="E46" s="103">
        <v>47542.92</v>
      </c>
      <c r="F46" s="103">
        <v>22064</v>
      </c>
      <c r="G46" s="103">
        <v>59848.61</v>
      </c>
      <c r="H46" s="86"/>
      <c r="I46" s="86"/>
    </row>
    <row r="47" spans="1:9" x14ac:dyDescent="0.25">
      <c r="A47" s="101"/>
      <c r="B47" s="101"/>
      <c r="C47" s="102" t="s">
        <v>76</v>
      </c>
      <c r="D47" s="102" t="s">
        <v>75</v>
      </c>
      <c r="E47" s="103"/>
      <c r="F47" s="103"/>
      <c r="G47" s="103"/>
      <c r="H47" s="86"/>
      <c r="I47" s="86"/>
    </row>
    <row r="48" spans="1:9" x14ac:dyDescent="0.25">
      <c r="A48" s="101"/>
      <c r="B48" s="101"/>
      <c r="C48" s="102" t="s">
        <v>77</v>
      </c>
      <c r="D48" s="102" t="s">
        <v>75</v>
      </c>
      <c r="E48" s="103">
        <v>15160.69</v>
      </c>
      <c r="F48" s="103">
        <v>94739</v>
      </c>
      <c r="G48" s="103">
        <v>16402.88</v>
      </c>
      <c r="H48" s="86"/>
      <c r="I48" s="86"/>
    </row>
    <row r="49" spans="1:9" ht="20.25" customHeight="1" x14ac:dyDescent="0.25">
      <c r="A49" s="63">
        <v>9</v>
      </c>
      <c r="B49" s="63"/>
      <c r="C49" s="63"/>
      <c r="D49" s="64" t="s">
        <v>78</v>
      </c>
      <c r="E49" s="65">
        <v>36217.69</v>
      </c>
      <c r="F49" s="65">
        <v>6000</v>
      </c>
      <c r="G49" s="65">
        <f>G50</f>
        <v>23600.66</v>
      </c>
      <c r="H49" s="104"/>
      <c r="I49" s="104"/>
    </row>
    <row r="50" spans="1:9" s="70" customFormat="1" ht="41.25" customHeight="1" x14ac:dyDescent="0.25">
      <c r="A50" s="90"/>
      <c r="B50" s="67">
        <v>92</v>
      </c>
      <c r="C50" s="67"/>
      <c r="D50" s="67" t="s">
        <v>79</v>
      </c>
      <c r="E50" s="68">
        <v>13394.92</v>
      </c>
      <c r="F50" s="68">
        <v>6000</v>
      </c>
      <c r="G50" s="68">
        <f>G51</f>
        <v>23600.66</v>
      </c>
      <c r="H50" s="88">
        <v>1.05</v>
      </c>
      <c r="I50" s="88">
        <v>2.77</v>
      </c>
    </row>
    <row r="51" spans="1:9" s="70" customFormat="1" ht="27" customHeight="1" x14ac:dyDescent="0.25">
      <c r="A51" s="90"/>
      <c r="B51" s="90">
        <v>922</v>
      </c>
      <c r="C51" s="91"/>
      <c r="D51" s="97" t="s">
        <v>80</v>
      </c>
      <c r="E51" s="92">
        <v>13394.92</v>
      </c>
      <c r="F51" s="92">
        <v>6000</v>
      </c>
      <c r="G51" s="92">
        <f>G52</f>
        <v>23600.66</v>
      </c>
      <c r="H51" s="89"/>
      <c r="I51" s="89"/>
    </row>
    <row r="52" spans="1:9" ht="27" customHeight="1" x14ac:dyDescent="0.25">
      <c r="A52" s="90"/>
      <c r="B52" s="98">
        <v>9221</v>
      </c>
      <c r="C52" s="99"/>
      <c r="D52" s="100" t="s">
        <v>81</v>
      </c>
      <c r="E52" s="72">
        <v>0</v>
      </c>
      <c r="F52" s="72">
        <v>6000</v>
      </c>
      <c r="G52" s="72">
        <v>23600.66</v>
      </c>
      <c r="H52" s="89"/>
      <c r="I52" s="89"/>
    </row>
    <row r="53" spans="1:9" ht="27" customHeight="1" x14ac:dyDescent="0.25">
      <c r="A53" s="90"/>
      <c r="B53" s="98">
        <v>9222</v>
      </c>
      <c r="C53" s="99"/>
      <c r="D53" s="100" t="s">
        <v>82</v>
      </c>
      <c r="E53" s="72">
        <v>-13394.92</v>
      </c>
      <c r="F53" s="72">
        <v>0</v>
      </c>
      <c r="G53" s="72">
        <v>0</v>
      </c>
      <c r="H53" s="89"/>
      <c r="I53" s="89"/>
    </row>
    <row r="54" spans="1:9" ht="25.5" x14ac:dyDescent="0.25">
      <c r="A54" s="83"/>
      <c r="B54" s="83"/>
      <c r="C54" s="84" t="s">
        <v>58</v>
      </c>
      <c r="D54" s="105" t="s">
        <v>83</v>
      </c>
      <c r="E54" s="106">
        <v>6737.54</v>
      </c>
      <c r="F54" s="106">
        <v>3500</v>
      </c>
      <c r="G54" s="106">
        <v>2128.16</v>
      </c>
      <c r="H54" s="86"/>
      <c r="I54" s="86"/>
    </row>
    <row r="55" spans="1:9" x14ac:dyDescent="0.25">
      <c r="A55" s="83"/>
      <c r="B55" s="83"/>
      <c r="C55" s="102" t="s">
        <v>74</v>
      </c>
      <c r="D55" s="102" t="s">
        <v>75</v>
      </c>
      <c r="E55" s="106"/>
      <c r="F55" s="106"/>
      <c r="G55" s="106">
        <v>999</v>
      </c>
      <c r="H55" s="86"/>
      <c r="I55" s="86"/>
    </row>
    <row r="56" spans="1:9" x14ac:dyDescent="0.25">
      <c r="A56" s="83"/>
      <c r="B56" s="83"/>
      <c r="C56" s="84" t="s">
        <v>48</v>
      </c>
      <c r="D56" s="105" t="s">
        <v>84</v>
      </c>
      <c r="E56" s="106"/>
      <c r="F56" s="106">
        <f>E56/7.5345</f>
        <v>0</v>
      </c>
      <c r="G56" s="106">
        <v>-1282.8800000000001</v>
      </c>
      <c r="H56" s="86"/>
      <c r="I56" s="86"/>
    </row>
    <row r="57" spans="1:9" hidden="1" x14ac:dyDescent="0.25">
      <c r="A57" s="83"/>
      <c r="B57" s="83"/>
      <c r="C57" s="84"/>
      <c r="D57" s="105"/>
      <c r="E57" s="106">
        <v>0</v>
      </c>
      <c r="F57" s="106">
        <f>E57/7.5345</f>
        <v>0</v>
      </c>
      <c r="G57" s="106">
        <f>G51</f>
        <v>23600.66</v>
      </c>
      <c r="H57" s="86"/>
      <c r="I57" s="86"/>
    </row>
    <row r="58" spans="1:9" x14ac:dyDescent="0.25">
      <c r="A58" s="83"/>
      <c r="B58" s="83"/>
      <c r="C58" s="84" t="s">
        <v>48</v>
      </c>
      <c r="D58" s="105" t="s">
        <v>85</v>
      </c>
      <c r="E58" s="106">
        <v>-719.8</v>
      </c>
      <c r="F58" s="106">
        <v>2500</v>
      </c>
      <c r="G58" s="106">
        <v>0</v>
      </c>
      <c r="H58" s="86"/>
      <c r="I58" s="86"/>
    </row>
    <row r="59" spans="1:9" x14ac:dyDescent="0.25">
      <c r="A59" s="83"/>
      <c r="B59" s="83"/>
      <c r="C59" s="84" t="s">
        <v>50</v>
      </c>
      <c r="D59" s="105" t="s">
        <v>86</v>
      </c>
      <c r="E59" s="106">
        <v>-29454.14</v>
      </c>
      <c r="F59" s="106"/>
      <c r="G59" s="106">
        <v>22276.5</v>
      </c>
      <c r="H59" s="86"/>
      <c r="I59" s="86"/>
    </row>
    <row r="60" spans="1:9" x14ac:dyDescent="0.25">
      <c r="A60" s="83"/>
      <c r="B60" s="83"/>
      <c r="C60" s="84" t="s">
        <v>51</v>
      </c>
      <c r="D60" s="105" t="s">
        <v>87</v>
      </c>
      <c r="E60" s="106">
        <v>10041.48</v>
      </c>
      <c r="F60" s="106">
        <f>E60/7.5345</f>
        <v>1332.733426239299</v>
      </c>
      <c r="G60" s="106"/>
      <c r="H60" s="86"/>
      <c r="I60" s="86"/>
    </row>
    <row r="61" spans="1:9" ht="25.5" x14ac:dyDescent="0.25">
      <c r="A61" s="83"/>
      <c r="B61" s="83"/>
      <c r="C61" s="84" t="s">
        <v>68</v>
      </c>
      <c r="D61" s="105" t="s">
        <v>88</v>
      </c>
      <c r="E61" s="106">
        <v>0</v>
      </c>
      <c r="F61" s="86"/>
      <c r="G61" s="106">
        <v>-520.12</v>
      </c>
      <c r="H61" s="86"/>
      <c r="I61" s="86"/>
    </row>
    <row r="62" spans="1:9" x14ac:dyDescent="0.25">
      <c r="A62" s="107"/>
      <c r="B62" s="107"/>
      <c r="C62" s="107"/>
      <c r="D62" s="108" t="s">
        <v>89</v>
      </c>
      <c r="E62" s="109">
        <v>604238.01</v>
      </c>
      <c r="F62" s="109">
        <v>1264900.1100000001</v>
      </c>
      <c r="G62" s="109">
        <v>821958.69</v>
      </c>
      <c r="H62" s="107"/>
      <c r="I62" s="107"/>
    </row>
    <row r="63" spans="1:9" ht="27" customHeight="1" x14ac:dyDescent="0.25">
      <c r="A63" s="110"/>
      <c r="B63" s="110"/>
      <c r="C63" s="110"/>
      <c r="D63" s="110"/>
      <c r="E63" s="110"/>
      <c r="F63" s="110"/>
      <c r="G63" s="110"/>
      <c r="H63" s="111"/>
    </row>
    <row r="64" spans="1:9" x14ac:dyDescent="0.25">
      <c r="A64" s="110"/>
      <c r="B64" s="110"/>
      <c r="C64" s="110"/>
      <c r="D64" s="110"/>
      <c r="E64" s="110"/>
      <c r="F64" s="110"/>
      <c r="G64" s="110"/>
      <c r="H64" s="110"/>
    </row>
    <row r="65" spans="1:9" x14ac:dyDescent="0.25">
      <c r="A65" s="110"/>
      <c r="B65" s="110"/>
      <c r="C65" s="110"/>
      <c r="D65" s="110"/>
      <c r="E65" s="110"/>
      <c r="F65" s="110"/>
      <c r="G65" s="110"/>
      <c r="H65" s="110"/>
    </row>
    <row r="66" spans="1:9" x14ac:dyDescent="0.25">
      <c r="A66" s="110"/>
      <c r="B66" s="110"/>
      <c r="C66" s="110"/>
      <c r="D66" s="110"/>
      <c r="E66" s="110"/>
      <c r="F66" s="110"/>
      <c r="G66" s="110"/>
      <c r="H66" s="110"/>
    </row>
    <row r="67" spans="1:9" ht="15.75" customHeight="1" x14ac:dyDescent="0.25">
      <c r="A67" s="110"/>
      <c r="B67" s="110"/>
      <c r="C67" s="110"/>
      <c r="D67" s="110"/>
      <c r="E67" s="110"/>
      <c r="F67" s="110"/>
      <c r="G67" s="110"/>
      <c r="H67" s="110"/>
    </row>
    <row r="68" spans="1:9" ht="15.75" customHeight="1" x14ac:dyDescent="0.25">
      <c r="A68" s="110"/>
      <c r="B68" s="110"/>
      <c r="C68" s="110"/>
      <c r="D68" s="110"/>
      <c r="E68" s="110"/>
      <c r="F68" s="110"/>
      <c r="G68" s="110"/>
      <c r="H68" s="110"/>
    </row>
    <row r="69" spans="1:9" ht="15" customHeight="1" x14ac:dyDescent="0.25">
      <c r="A69" s="4" t="s">
        <v>90</v>
      </c>
      <c r="B69" s="4"/>
      <c r="C69" s="4"/>
      <c r="D69" s="4"/>
      <c r="E69" s="4"/>
      <c r="F69" s="4"/>
      <c r="G69" s="4"/>
      <c r="H69" s="4"/>
    </row>
    <row r="70" spans="1:9" x14ac:dyDescent="0.25">
      <c r="A70" s="112"/>
      <c r="B70" s="112"/>
      <c r="C70" s="112"/>
      <c r="D70" s="112"/>
      <c r="E70" s="112"/>
      <c r="F70" s="112"/>
      <c r="G70" s="61"/>
      <c r="H70" s="61"/>
    </row>
    <row r="71" spans="1:9" ht="36.75" x14ac:dyDescent="0.25">
      <c r="A71" s="27" t="s">
        <v>34</v>
      </c>
      <c r="B71" s="62" t="s">
        <v>35</v>
      </c>
      <c r="C71" s="62" t="s">
        <v>36</v>
      </c>
      <c r="D71" s="62" t="s">
        <v>91</v>
      </c>
      <c r="E71" s="27" t="s">
        <v>92</v>
      </c>
      <c r="F71" s="27" t="s">
        <v>39</v>
      </c>
      <c r="G71" s="27" t="s">
        <v>40</v>
      </c>
      <c r="H71" s="28" t="s">
        <v>93</v>
      </c>
      <c r="I71" s="28" t="s">
        <v>94</v>
      </c>
    </row>
    <row r="72" spans="1:9" x14ac:dyDescent="0.25">
      <c r="A72" s="67">
        <v>3</v>
      </c>
      <c r="B72" s="67"/>
      <c r="C72" s="67"/>
      <c r="D72" s="67" t="s">
        <v>95</v>
      </c>
      <c r="E72" s="113">
        <v>617632.93000000005</v>
      </c>
      <c r="F72" s="113">
        <v>1264900.1100000001</v>
      </c>
      <c r="G72" s="113">
        <v>798358.03</v>
      </c>
      <c r="H72" s="114">
        <v>129</v>
      </c>
      <c r="I72" s="114">
        <v>63</v>
      </c>
    </row>
    <row r="73" spans="1:9" x14ac:dyDescent="0.25">
      <c r="A73" s="67"/>
      <c r="B73" s="115">
        <v>31</v>
      </c>
      <c r="C73" s="71"/>
      <c r="D73" s="115" t="s">
        <v>96</v>
      </c>
      <c r="E73" s="116">
        <f>E74+E76+E78</f>
        <v>515031.42</v>
      </c>
      <c r="F73" s="116">
        <v>1098454.01</v>
      </c>
      <c r="G73" s="116">
        <v>670651.06000000006</v>
      </c>
      <c r="H73" s="89">
        <v>130</v>
      </c>
      <c r="I73" s="89">
        <v>61</v>
      </c>
    </row>
    <row r="74" spans="1:9" s="70" customFormat="1" x14ac:dyDescent="0.25">
      <c r="A74" s="67"/>
      <c r="B74" s="67">
        <v>311</v>
      </c>
      <c r="C74" s="67"/>
      <c r="D74" s="67" t="s">
        <v>97</v>
      </c>
      <c r="E74" s="116">
        <f>E75</f>
        <v>429475.69</v>
      </c>
      <c r="F74" s="116">
        <v>915836.01</v>
      </c>
      <c r="G74" s="116">
        <v>558857.93000000005</v>
      </c>
      <c r="H74" s="89"/>
      <c r="I74" s="89"/>
    </row>
    <row r="75" spans="1:9" x14ac:dyDescent="0.25">
      <c r="A75" s="67"/>
      <c r="B75" s="71">
        <v>3111</v>
      </c>
      <c r="C75" s="71"/>
      <c r="D75" s="71" t="s">
        <v>98</v>
      </c>
      <c r="E75" s="117">
        <v>429475.69</v>
      </c>
      <c r="F75" s="118">
        <v>915836.01</v>
      </c>
      <c r="G75" s="118">
        <v>558857.93000000005</v>
      </c>
      <c r="H75" s="89"/>
      <c r="I75" s="89"/>
    </row>
    <row r="76" spans="1:9" s="70" customFormat="1" x14ac:dyDescent="0.25">
      <c r="A76" s="67"/>
      <c r="B76" s="67">
        <v>312</v>
      </c>
      <c r="C76" s="67"/>
      <c r="D76" s="67" t="s">
        <v>99</v>
      </c>
      <c r="E76" s="116">
        <f>E77</f>
        <v>16430.490000000002</v>
      </c>
      <c r="F76" s="116">
        <v>40000</v>
      </c>
      <c r="G76" s="116">
        <v>21630.54</v>
      </c>
      <c r="H76" s="89"/>
      <c r="I76" s="89"/>
    </row>
    <row r="77" spans="1:9" x14ac:dyDescent="0.25">
      <c r="A77" s="67"/>
      <c r="B77" s="71">
        <v>3121</v>
      </c>
      <c r="C77" s="71"/>
      <c r="D77" s="71" t="s">
        <v>99</v>
      </c>
      <c r="E77" s="117">
        <v>16430.490000000002</v>
      </c>
      <c r="F77" s="118">
        <v>40000</v>
      </c>
      <c r="G77" s="118">
        <v>21630.54</v>
      </c>
      <c r="H77" s="89"/>
      <c r="I77" s="89"/>
    </row>
    <row r="78" spans="1:9" s="70" customFormat="1" x14ac:dyDescent="0.25">
      <c r="A78" s="67"/>
      <c r="B78" s="67">
        <v>313</v>
      </c>
      <c r="C78" s="67"/>
      <c r="D78" s="67" t="s">
        <v>100</v>
      </c>
      <c r="E78" s="116">
        <f>E79</f>
        <v>69125.240000000005</v>
      </c>
      <c r="F78" s="116">
        <v>142618</v>
      </c>
      <c r="G78" s="116">
        <v>90162.59</v>
      </c>
      <c r="H78" s="89"/>
      <c r="I78" s="89"/>
    </row>
    <row r="79" spans="1:9" ht="25.5" x14ac:dyDescent="0.25">
      <c r="A79" s="67"/>
      <c r="B79" s="71">
        <v>3132</v>
      </c>
      <c r="C79" s="71"/>
      <c r="D79" s="71" t="s">
        <v>101</v>
      </c>
      <c r="E79" s="117">
        <v>69125.240000000005</v>
      </c>
      <c r="F79" s="118">
        <v>142618</v>
      </c>
      <c r="G79" s="118">
        <v>90162.59</v>
      </c>
      <c r="H79" s="89"/>
      <c r="I79" s="89"/>
    </row>
    <row r="80" spans="1:9" x14ac:dyDescent="0.25">
      <c r="A80" s="101"/>
      <c r="B80" s="101"/>
      <c r="C80" s="102" t="s">
        <v>74</v>
      </c>
      <c r="D80" s="102" t="s">
        <v>75</v>
      </c>
      <c r="E80" s="119">
        <v>9831.1</v>
      </c>
      <c r="F80" s="119">
        <v>15294.91</v>
      </c>
      <c r="G80" s="119">
        <v>12776.78</v>
      </c>
      <c r="H80" s="86"/>
      <c r="I80" s="86"/>
    </row>
    <row r="81" spans="1:11" x14ac:dyDescent="0.25">
      <c r="A81" s="101"/>
      <c r="B81" s="101"/>
      <c r="C81" s="102" t="s">
        <v>58</v>
      </c>
      <c r="D81" s="102" t="s">
        <v>59</v>
      </c>
      <c r="E81" s="119">
        <v>4417</v>
      </c>
      <c r="F81" s="119">
        <f>E81/7.5345</f>
        <v>586.23664476740328</v>
      </c>
      <c r="G81" s="119">
        <v>7163.14</v>
      </c>
      <c r="H81" s="86"/>
      <c r="I81" s="86"/>
    </row>
    <row r="82" spans="1:11" x14ac:dyDescent="0.25">
      <c r="A82" s="82"/>
      <c r="B82" s="83"/>
      <c r="C82" s="84" t="s">
        <v>48</v>
      </c>
      <c r="D82" s="84" t="s">
        <v>49</v>
      </c>
      <c r="E82" s="120">
        <v>490244.46</v>
      </c>
      <c r="F82" s="120">
        <v>1080124</v>
      </c>
      <c r="G82" s="120">
        <v>650711.14</v>
      </c>
      <c r="H82" s="86"/>
      <c r="I82" s="86"/>
    </row>
    <row r="83" spans="1:11" x14ac:dyDescent="0.25">
      <c r="A83" s="83"/>
      <c r="B83" s="83"/>
      <c r="C83" s="84" t="s">
        <v>50</v>
      </c>
      <c r="D83" s="105" t="s">
        <v>49</v>
      </c>
      <c r="E83" s="121">
        <v>10538.86</v>
      </c>
      <c r="F83" s="121">
        <v>3035.1</v>
      </c>
      <c r="G83" s="121">
        <v>0</v>
      </c>
      <c r="H83" s="86"/>
      <c r="I83" s="86"/>
    </row>
    <row r="84" spans="1:11" x14ac:dyDescent="0.25">
      <c r="A84" s="101"/>
      <c r="B84" s="101"/>
      <c r="C84" s="122" t="s">
        <v>102</v>
      </c>
      <c r="D84" s="102" t="s">
        <v>69</v>
      </c>
      <c r="E84" s="119"/>
      <c r="F84" s="119">
        <f>E84/7.5345</f>
        <v>0</v>
      </c>
      <c r="G84" s="119">
        <v>0</v>
      </c>
      <c r="H84" s="86"/>
      <c r="I84" s="86"/>
    </row>
    <row r="85" spans="1:11" x14ac:dyDescent="0.25">
      <c r="A85" s="93"/>
      <c r="B85" s="91">
        <v>32</v>
      </c>
      <c r="C85" s="91"/>
      <c r="D85" s="91" t="s">
        <v>103</v>
      </c>
      <c r="E85" s="123">
        <f>E86+E93+E100+E112</f>
        <v>100713.20999999999</v>
      </c>
      <c r="F85" s="123">
        <v>153881.09</v>
      </c>
      <c r="G85" s="123">
        <v>122766.23</v>
      </c>
      <c r="H85" s="89">
        <v>121</v>
      </c>
      <c r="I85" s="89">
        <v>79</v>
      </c>
    </row>
    <row r="86" spans="1:11" s="70" customFormat="1" x14ac:dyDescent="0.25">
      <c r="A86" s="90"/>
      <c r="B86" s="90">
        <v>321</v>
      </c>
      <c r="C86" s="90"/>
      <c r="D86" s="90" t="s">
        <v>104</v>
      </c>
      <c r="E86" s="123">
        <v>25161.43</v>
      </c>
      <c r="F86" s="123">
        <v>50777.04</v>
      </c>
      <c r="G86" s="123">
        <v>55410.84</v>
      </c>
      <c r="H86" s="89"/>
      <c r="I86" s="89"/>
    </row>
    <row r="87" spans="1:11" s="96" customFormat="1" x14ac:dyDescent="0.25">
      <c r="A87" s="93"/>
      <c r="B87" s="93">
        <v>3211</v>
      </c>
      <c r="C87" s="93"/>
      <c r="D87" s="93" t="s">
        <v>105</v>
      </c>
      <c r="E87" s="124">
        <v>6193.48</v>
      </c>
      <c r="F87" s="118">
        <v>15479.65</v>
      </c>
      <c r="G87" s="118">
        <v>36236.17</v>
      </c>
      <c r="H87" s="89"/>
      <c r="I87" s="89"/>
    </row>
    <row r="88" spans="1:11" s="96" customFormat="1" x14ac:dyDescent="0.25">
      <c r="A88" s="93"/>
      <c r="B88" s="93">
        <v>3211</v>
      </c>
      <c r="C88" s="93"/>
      <c r="D88" s="93" t="s">
        <v>105</v>
      </c>
      <c r="E88" s="124"/>
      <c r="F88" s="125">
        <v>1098.3</v>
      </c>
      <c r="G88" s="125">
        <v>18234.169999999998</v>
      </c>
      <c r="H88" s="89"/>
      <c r="I88" s="89"/>
    </row>
    <row r="89" spans="1:11" s="128" customFormat="1" ht="26.25" x14ac:dyDescent="0.25">
      <c r="A89" s="126"/>
      <c r="B89" s="126">
        <v>3212</v>
      </c>
      <c r="C89" s="126"/>
      <c r="D89" s="127" t="s">
        <v>106</v>
      </c>
      <c r="E89" s="124">
        <v>17697.25</v>
      </c>
      <c r="F89" s="125">
        <v>30000</v>
      </c>
      <c r="G89" s="125">
        <v>0</v>
      </c>
      <c r="H89" s="89"/>
      <c r="I89" s="89"/>
      <c r="K89" s="129"/>
    </row>
    <row r="90" spans="1:11" s="128" customFormat="1" ht="26.25" x14ac:dyDescent="0.25">
      <c r="A90" s="126"/>
      <c r="B90" s="126">
        <v>3212</v>
      </c>
      <c r="C90" s="126"/>
      <c r="D90" s="127" t="s">
        <v>106</v>
      </c>
      <c r="E90" s="124"/>
      <c r="F90" s="125">
        <v>1800</v>
      </c>
      <c r="G90" s="125">
        <v>0</v>
      </c>
      <c r="H90" s="89"/>
      <c r="I90" s="89"/>
      <c r="K90" s="129"/>
    </row>
    <row r="91" spans="1:11" s="96" customFormat="1" x14ac:dyDescent="0.25">
      <c r="A91" s="93"/>
      <c r="B91" s="93">
        <v>3213</v>
      </c>
      <c r="C91" s="93"/>
      <c r="D91" s="93" t="s">
        <v>107</v>
      </c>
      <c r="E91" s="124">
        <v>922.58</v>
      </c>
      <c r="F91" s="118">
        <v>1599.09</v>
      </c>
      <c r="G91" s="118">
        <v>772.5</v>
      </c>
      <c r="H91" s="89"/>
      <c r="I91" s="89"/>
    </row>
    <row r="92" spans="1:11" s="96" customFormat="1" x14ac:dyDescent="0.25">
      <c r="A92" s="93"/>
      <c r="B92" s="93">
        <v>3214</v>
      </c>
      <c r="C92" s="93"/>
      <c r="D92" s="93" t="s">
        <v>108</v>
      </c>
      <c r="E92" s="124">
        <v>348.12</v>
      </c>
      <c r="F92" s="118">
        <v>800</v>
      </c>
      <c r="G92" s="118">
        <v>168</v>
      </c>
      <c r="H92" s="89"/>
      <c r="I92" s="89"/>
    </row>
    <row r="93" spans="1:11" s="70" customFormat="1" x14ac:dyDescent="0.25">
      <c r="A93" s="90"/>
      <c r="B93" s="90">
        <v>322</v>
      </c>
      <c r="C93" s="91"/>
      <c r="D93" s="97" t="s">
        <v>109</v>
      </c>
      <c r="E93" s="123">
        <v>20879.55</v>
      </c>
      <c r="F93" s="123">
        <v>43389</v>
      </c>
      <c r="G93" s="123">
        <v>32089.19</v>
      </c>
      <c r="H93" s="89"/>
      <c r="I93" s="89"/>
    </row>
    <row r="94" spans="1:11" x14ac:dyDescent="0.25">
      <c r="A94" s="93"/>
      <c r="B94" s="93">
        <v>3221</v>
      </c>
      <c r="C94" s="94"/>
      <c r="D94" s="130" t="s">
        <v>110</v>
      </c>
      <c r="E94" s="124">
        <v>6022.76</v>
      </c>
      <c r="F94" s="118">
        <v>9950</v>
      </c>
      <c r="G94" s="118">
        <v>4339.8999999999996</v>
      </c>
      <c r="H94" s="89"/>
      <c r="I94" s="89"/>
    </row>
    <row r="95" spans="1:11" x14ac:dyDescent="0.25">
      <c r="A95" s="93"/>
      <c r="B95" s="93">
        <v>3222</v>
      </c>
      <c r="C95" s="94"/>
      <c r="D95" s="130" t="s">
        <v>111</v>
      </c>
      <c r="E95" s="124"/>
      <c r="F95" s="118">
        <f>E95/7.5345</f>
        <v>0</v>
      </c>
      <c r="G95" s="118">
        <v>0</v>
      </c>
      <c r="H95" s="89"/>
      <c r="I95" s="89"/>
    </row>
    <row r="96" spans="1:11" x14ac:dyDescent="0.25">
      <c r="A96" s="93"/>
      <c r="B96" s="93">
        <v>3223</v>
      </c>
      <c r="C96" s="94"/>
      <c r="D96" s="130" t="s">
        <v>112</v>
      </c>
      <c r="E96" s="117">
        <v>13484.64</v>
      </c>
      <c r="F96" s="118">
        <v>28357</v>
      </c>
      <c r="G96" s="118">
        <v>25850.09</v>
      </c>
      <c r="H96" s="89"/>
      <c r="I96" s="89"/>
    </row>
    <row r="97" spans="1:9" x14ac:dyDescent="0.25">
      <c r="A97" s="93"/>
      <c r="B97" s="93">
        <v>3224</v>
      </c>
      <c r="C97" s="94"/>
      <c r="D97" s="130" t="s">
        <v>113</v>
      </c>
      <c r="E97" s="117">
        <v>1171.6600000000001</v>
      </c>
      <c r="F97" s="118">
        <v>3082</v>
      </c>
      <c r="G97" s="118">
        <v>1512.76</v>
      </c>
      <c r="H97" s="89"/>
      <c r="I97" s="89"/>
    </row>
    <row r="98" spans="1:9" x14ac:dyDescent="0.25">
      <c r="A98" s="93"/>
      <c r="B98" s="93">
        <v>3225</v>
      </c>
      <c r="C98" s="94"/>
      <c r="D98" s="130" t="s">
        <v>114</v>
      </c>
      <c r="E98" s="124">
        <v>200.49</v>
      </c>
      <c r="F98" s="118">
        <v>1300</v>
      </c>
      <c r="G98" s="118">
        <v>386.44</v>
      </c>
      <c r="H98" s="89"/>
      <c r="I98" s="89"/>
    </row>
    <row r="99" spans="1:9" x14ac:dyDescent="0.25">
      <c r="A99" s="93"/>
      <c r="B99" s="93">
        <v>3227</v>
      </c>
      <c r="C99" s="91"/>
      <c r="D99" s="93" t="s">
        <v>115</v>
      </c>
      <c r="E99" s="117"/>
      <c r="F99" s="118">
        <v>700</v>
      </c>
      <c r="G99" s="118">
        <v>0</v>
      </c>
      <c r="H99" s="89"/>
      <c r="I99" s="89"/>
    </row>
    <row r="100" spans="1:9" s="70" customFormat="1" x14ac:dyDescent="0.25">
      <c r="A100" s="90"/>
      <c r="B100" s="90">
        <v>323</v>
      </c>
      <c r="C100" s="91"/>
      <c r="D100" s="97" t="s">
        <v>116</v>
      </c>
      <c r="E100" s="123">
        <v>19261.97</v>
      </c>
      <c r="F100" s="123">
        <v>45827.96</v>
      </c>
      <c r="G100" s="123">
        <v>24173.51</v>
      </c>
      <c r="H100" s="89"/>
      <c r="I100" s="89"/>
    </row>
    <row r="101" spans="1:9" s="96" customFormat="1" x14ac:dyDescent="0.25">
      <c r="A101" s="93"/>
      <c r="B101" s="93">
        <v>3231</v>
      </c>
      <c r="C101" s="94"/>
      <c r="D101" s="130" t="s">
        <v>117</v>
      </c>
      <c r="E101" s="124">
        <v>4336.2299999999996</v>
      </c>
      <c r="F101" s="124">
        <v>3450</v>
      </c>
      <c r="G101" s="124">
        <v>3021.27</v>
      </c>
      <c r="H101" s="89"/>
      <c r="I101" s="89"/>
    </row>
    <row r="102" spans="1:9" s="96" customFormat="1" x14ac:dyDescent="0.25">
      <c r="A102" s="93"/>
      <c r="B102" s="93">
        <v>3231</v>
      </c>
      <c r="C102" s="94"/>
      <c r="D102" s="130" t="s">
        <v>117</v>
      </c>
      <c r="E102" s="124"/>
      <c r="F102" s="124">
        <v>11700</v>
      </c>
      <c r="G102" s="124">
        <v>4117.51</v>
      </c>
      <c r="H102" s="89"/>
      <c r="I102" s="89"/>
    </row>
    <row r="103" spans="1:9" x14ac:dyDescent="0.25">
      <c r="A103" s="93"/>
      <c r="B103" s="93">
        <v>3232</v>
      </c>
      <c r="C103" s="94"/>
      <c r="D103" s="130" t="s">
        <v>118</v>
      </c>
      <c r="E103" s="117">
        <v>4543.59</v>
      </c>
      <c r="F103" s="118">
        <v>6600</v>
      </c>
      <c r="G103" s="118">
        <v>8158.98</v>
      </c>
      <c r="H103" s="89"/>
      <c r="I103" s="89"/>
    </row>
    <row r="104" spans="1:9" x14ac:dyDescent="0.25">
      <c r="A104" s="93"/>
      <c r="B104" s="93">
        <v>3232</v>
      </c>
      <c r="C104" s="94"/>
      <c r="D104" s="130" t="s">
        <v>118</v>
      </c>
      <c r="E104" s="117"/>
      <c r="F104" s="118">
        <v>800</v>
      </c>
      <c r="G104" s="118">
        <v>0</v>
      </c>
      <c r="H104" s="89"/>
      <c r="I104" s="89"/>
    </row>
    <row r="105" spans="1:9" x14ac:dyDescent="0.25">
      <c r="A105" s="93"/>
      <c r="B105" s="93">
        <v>3233</v>
      </c>
      <c r="C105" s="94"/>
      <c r="D105" s="130" t="s">
        <v>119</v>
      </c>
      <c r="E105" s="117">
        <v>200</v>
      </c>
      <c r="F105" s="118">
        <v>100</v>
      </c>
      <c r="G105" s="118">
        <v>222.16</v>
      </c>
      <c r="H105" s="89"/>
      <c r="I105" s="89"/>
    </row>
    <row r="106" spans="1:9" x14ac:dyDescent="0.25">
      <c r="A106" s="93"/>
      <c r="B106" s="93">
        <v>3234</v>
      </c>
      <c r="C106" s="94"/>
      <c r="D106" s="130" t="s">
        <v>120</v>
      </c>
      <c r="E106" s="117">
        <v>1642.62</v>
      </c>
      <c r="F106" s="118">
        <v>3700</v>
      </c>
      <c r="G106" s="118">
        <v>1807.77</v>
      </c>
      <c r="H106" s="89"/>
      <c r="I106" s="89"/>
    </row>
    <row r="107" spans="1:9" x14ac:dyDescent="0.25">
      <c r="A107" s="93"/>
      <c r="B107" s="93">
        <v>3235</v>
      </c>
      <c r="C107" s="94"/>
      <c r="D107" s="130" t="s">
        <v>121</v>
      </c>
      <c r="E107" s="117">
        <v>2019.28</v>
      </c>
      <c r="F107" s="125">
        <v>3700</v>
      </c>
      <c r="G107" s="125">
        <v>1917.29</v>
      </c>
      <c r="H107" s="89"/>
      <c r="I107" s="89"/>
    </row>
    <row r="108" spans="1:9" s="96" customFormat="1" x14ac:dyDescent="0.25">
      <c r="A108" s="93"/>
      <c r="B108" s="93">
        <v>3236</v>
      </c>
      <c r="C108" s="94"/>
      <c r="D108" s="130" t="s">
        <v>122</v>
      </c>
      <c r="E108" s="124"/>
      <c r="F108" s="124">
        <v>2350</v>
      </c>
      <c r="G108" s="124">
        <v>0</v>
      </c>
      <c r="H108" s="89"/>
      <c r="I108" s="89"/>
    </row>
    <row r="109" spans="1:9" x14ac:dyDescent="0.25">
      <c r="A109" s="93"/>
      <c r="B109" s="93">
        <v>3237</v>
      </c>
      <c r="C109" s="94"/>
      <c r="D109" s="130" t="s">
        <v>123</v>
      </c>
      <c r="E109" s="124">
        <v>3979.39</v>
      </c>
      <c r="F109" s="118">
        <v>6929.96</v>
      </c>
      <c r="G109" s="118">
        <v>1360.48</v>
      </c>
      <c r="H109" s="89"/>
      <c r="I109" s="89"/>
    </row>
    <row r="110" spans="1:9" x14ac:dyDescent="0.25">
      <c r="A110" s="93"/>
      <c r="B110" s="93">
        <v>3238</v>
      </c>
      <c r="C110" s="94"/>
      <c r="D110" s="130" t="s">
        <v>124</v>
      </c>
      <c r="E110" s="131">
        <v>1484.89</v>
      </c>
      <c r="F110" s="118">
        <v>2600</v>
      </c>
      <c r="G110" s="118">
        <v>1936.41</v>
      </c>
      <c r="H110" s="89"/>
      <c r="I110" s="89"/>
    </row>
    <row r="111" spans="1:9" x14ac:dyDescent="0.25">
      <c r="A111" s="93"/>
      <c r="B111" s="93">
        <v>3239</v>
      </c>
      <c r="C111" s="94"/>
      <c r="D111" s="130" t="s">
        <v>125</v>
      </c>
      <c r="E111" s="124">
        <v>1055.97</v>
      </c>
      <c r="F111" s="118">
        <v>3898</v>
      </c>
      <c r="G111" s="118">
        <v>1631.64</v>
      </c>
      <c r="H111" s="89"/>
      <c r="I111" s="89"/>
    </row>
    <row r="112" spans="1:9" s="70" customFormat="1" ht="25.5" x14ac:dyDescent="0.25">
      <c r="A112" s="90"/>
      <c r="B112" s="90">
        <v>329</v>
      </c>
      <c r="C112" s="91"/>
      <c r="D112" s="97" t="s">
        <v>126</v>
      </c>
      <c r="E112" s="123">
        <v>35410.26</v>
      </c>
      <c r="F112" s="123">
        <v>13887.09</v>
      </c>
      <c r="G112" s="123">
        <v>11092.69</v>
      </c>
      <c r="H112" s="89"/>
      <c r="I112" s="89"/>
    </row>
    <row r="113" spans="1:9" ht="25.5" x14ac:dyDescent="0.25">
      <c r="A113" s="93"/>
      <c r="B113" s="93">
        <v>3291</v>
      </c>
      <c r="C113" s="94"/>
      <c r="D113" s="130" t="s">
        <v>127</v>
      </c>
      <c r="E113" s="131">
        <v>324.13</v>
      </c>
      <c r="F113" s="118">
        <v>2600</v>
      </c>
      <c r="G113" s="118">
        <v>312.5</v>
      </c>
      <c r="H113" s="89"/>
      <c r="I113" s="89"/>
    </row>
    <row r="114" spans="1:9" x14ac:dyDescent="0.25">
      <c r="A114" s="93"/>
      <c r="B114" s="93">
        <v>3292</v>
      </c>
      <c r="C114" s="94"/>
      <c r="D114" s="130" t="s">
        <v>128</v>
      </c>
      <c r="E114" s="131">
        <v>456.14</v>
      </c>
      <c r="F114" s="118">
        <f>E114/7.5345</f>
        <v>60.540181830247526</v>
      </c>
      <c r="G114" s="118">
        <v>0</v>
      </c>
      <c r="H114" s="89"/>
      <c r="I114" s="89"/>
    </row>
    <row r="115" spans="1:9" x14ac:dyDescent="0.25">
      <c r="A115" s="93"/>
      <c r="B115" s="93">
        <v>3293</v>
      </c>
      <c r="C115" s="94"/>
      <c r="D115" s="130" t="s">
        <v>129</v>
      </c>
      <c r="E115" s="131">
        <v>419.54</v>
      </c>
      <c r="F115" s="118">
        <v>700</v>
      </c>
      <c r="G115" s="118">
        <v>744.39</v>
      </c>
      <c r="H115" s="89"/>
      <c r="I115" s="89"/>
    </row>
    <row r="116" spans="1:9" x14ac:dyDescent="0.25">
      <c r="A116" s="93"/>
      <c r="B116" s="93">
        <v>3294</v>
      </c>
      <c r="C116" s="94"/>
      <c r="D116" s="130" t="s">
        <v>130</v>
      </c>
      <c r="E116" s="131">
        <v>202.21</v>
      </c>
      <c r="F116" s="118">
        <v>200</v>
      </c>
      <c r="G116" s="118">
        <v>97.5</v>
      </c>
      <c r="H116" s="89"/>
      <c r="I116" s="89"/>
    </row>
    <row r="117" spans="1:9" x14ac:dyDescent="0.25">
      <c r="A117" s="93"/>
      <c r="B117" s="93">
        <v>3295</v>
      </c>
      <c r="C117" s="94"/>
      <c r="D117" s="130" t="s">
        <v>131</v>
      </c>
      <c r="E117" s="124"/>
      <c r="F117" s="118">
        <v>50</v>
      </c>
      <c r="G117" s="118">
        <v>1002.9</v>
      </c>
      <c r="H117" s="89"/>
      <c r="I117" s="89"/>
    </row>
    <row r="118" spans="1:9" x14ac:dyDescent="0.25">
      <c r="A118" s="93"/>
      <c r="B118" s="93">
        <v>3296</v>
      </c>
      <c r="C118" s="94"/>
      <c r="D118" s="130" t="s">
        <v>132</v>
      </c>
      <c r="E118" s="124">
        <v>540.01</v>
      </c>
      <c r="F118" s="118">
        <v>0</v>
      </c>
      <c r="G118" s="118">
        <v>0</v>
      </c>
      <c r="H118" s="118"/>
      <c r="I118" s="89"/>
    </row>
    <row r="119" spans="1:9" x14ac:dyDescent="0.25">
      <c r="A119" s="93"/>
      <c r="B119" s="93">
        <v>3299</v>
      </c>
      <c r="C119" s="94"/>
      <c r="D119" s="130" t="s">
        <v>126</v>
      </c>
      <c r="E119" s="124">
        <v>33468.230000000003</v>
      </c>
      <c r="F119" s="118">
        <v>10382.09</v>
      </c>
      <c r="G119" s="118">
        <v>8935.4</v>
      </c>
      <c r="H119" s="118"/>
      <c r="I119" s="89"/>
    </row>
    <row r="120" spans="1:9" x14ac:dyDescent="0.25">
      <c r="A120" s="101"/>
      <c r="B120" s="101"/>
      <c r="C120" s="102" t="s">
        <v>77</v>
      </c>
      <c r="D120" s="102" t="s">
        <v>75</v>
      </c>
      <c r="E120" s="119">
        <v>47542.92</v>
      </c>
      <c r="F120" s="119">
        <v>94739</v>
      </c>
      <c r="G120" s="119">
        <v>60294.58</v>
      </c>
      <c r="H120" s="86"/>
      <c r="I120" s="86"/>
    </row>
    <row r="121" spans="1:9" x14ac:dyDescent="0.25">
      <c r="A121" s="101"/>
      <c r="B121" s="101"/>
      <c r="C121" s="102" t="s">
        <v>58</v>
      </c>
      <c r="D121" s="102" t="s">
        <v>59</v>
      </c>
      <c r="E121" s="119">
        <v>14473.86</v>
      </c>
      <c r="F121" s="119">
        <v>24900.11</v>
      </c>
      <c r="G121" s="119">
        <v>17831.62</v>
      </c>
      <c r="H121" s="86"/>
      <c r="I121" s="86"/>
    </row>
    <row r="122" spans="1:9" x14ac:dyDescent="0.25">
      <c r="A122" s="83"/>
      <c r="B122" s="83"/>
      <c r="C122" s="132" t="s">
        <v>74</v>
      </c>
      <c r="D122" s="102" t="s">
        <v>75</v>
      </c>
      <c r="E122" s="121">
        <v>4584.83</v>
      </c>
      <c r="F122" s="121">
        <v>6769.08</v>
      </c>
      <c r="G122" s="121">
        <v>783.1</v>
      </c>
      <c r="H122" s="86"/>
      <c r="I122" s="86"/>
    </row>
    <row r="123" spans="1:9" x14ac:dyDescent="0.25">
      <c r="A123" s="82"/>
      <c r="B123" s="83"/>
      <c r="C123" s="84" t="s">
        <v>48</v>
      </c>
      <c r="D123" s="84" t="s">
        <v>49</v>
      </c>
      <c r="E123" s="120">
        <v>0</v>
      </c>
      <c r="F123" s="120">
        <v>0</v>
      </c>
      <c r="G123" s="120">
        <v>0</v>
      </c>
      <c r="H123" s="86"/>
      <c r="I123" s="86"/>
    </row>
    <row r="124" spans="1:9" x14ac:dyDescent="0.25">
      <c r="A124" s="83"/>
      <c r="B124" s="83"/>
      <c r="C124" s="84" t="s">
        <v>50</v>
      </c>
      <c r="D124" s="84" t="s">
        <v>49</v>
      </c>
      <c r="E124" s="121">
        <v>29454.14</v>
      </c>
      <c r="F124" s="121">
        <v>12000</v>
      </c>
      <c r="G124" s="121">
        <v>0</v>
      </c>
      <c r="H124" s="86"/>
      <c r="I124" s="86"/>
    </row>
    <row r="125" spans="1:9" x14ac:dyDescent="0.25">
      <c r="A125" s="82"/>
      <c r="B125" s="83"/>
      <c r="C125" s="84" t="s">
        <v>50</v>
      </c>
      <c r="D125" s="84" t="s">
        <v>49</v>
      </c>
      <c r="E125" s="120">
        <v>0</v>
      </c>
      <c r="F125" s="120">
        <v>53.1</v>
      </c>
      <c r="G125" s="120">
        <v>29991.03</v>
      </c>
      <c r="H125" s="86"/>
      <c r="I125" s="86"/>
    </row>
    <row r="126" spans="1:9" x14ac:dyDescent="0.25">
      <c r="A126" s="83"/>
      <c r="B126" s="83"/>
      <c r="C126" s="84" t="s">
        <v>48</v>
      </c>
      <c r="D126" s="105" t="s">
        <v>49</v>
      </c>
      <c r="E126" s="121">
        <v>0</v>
      </c>
      <c r="F126" s="121">
        <v>699</v>
      </c>
      <c r="G126" s="121">
        <v>5621.43</v>
      </c>
      <c r="H126" s="86"/>
      <c r="I126" s="86"/>
    </row>
    <row r="127" spans="1:9" x14ac:dyDescent="0.25">
      <c r="A127" s="83"/>
      <c r="B127" s="83"/>
      <c r="C127" s="84" t="s">
        <v>51</v>
      </c>
      <c r="D127" s="102" t="s">
        <v>69</v>
      </c>
      <c r="E127" s="121">
        <v>2804.52</v>
      </c>
      <c r="F127" s="121">
        <v>13061.77</v>
      </c>
      <c r="G127" s="121">
        <v>4564.38</v>
      </c>
      <c r="H127" s="86"/>
      <c r="I127" s="86"/>
    </row>
    <row r="128" spans="1:9" x14ac:dyDescent="0.25">
      <c r="A128" s="101"/>
      <c r="B128" s="101"/>
      <c r="C128" s="102" t="s">
        <v>68</v>
      </c>
      <c r="D128" s="102" t="s">
        <v>69</v>
      </c>
      <c r="E128" s="119">
        <v>1852.94</v>
      </c>
      <c r="F128" s="119">
        <v>1659.03</v>
      </c>
      <c r="G128" s="119">
        <v>3680.12</v>
      </c>
      <c r="H128" s="86"/>
      <c r="I128" s="86"/>
    </row>
    <row r="129" spans="1:9" ht="25.5" x14ac:dyDescent="0.25">
      <c r="A129" s="83"/>
      <c r="B129" s="83"/>
      <c r="C129" s="84" t="s">
        <v>133</v>
      </c>
      <c r="D129" s="105" t="s">
        <v>134</v>
      </c>
      <c r="E129" s="121">
        <v>0</v>
      </c>
      <c r="F129" s="121">
        <f>E129/7.5345</f>
        <v>0</v>
      </c>
      <c r="G129" s="121">
        <v>0</v>
      </c>
      <c r="H129" s="86"/>
      <c r="I129" s="86"/>
    </row>
    <row r="130" spans="1:9" x14ac:dyDescent="0.25">
      <c r="A130" s="93"/>
      <c r="B130" s="91">
        <v>34</v>
      </c>
      <c r="C130" s="91"/>
      <c r="D130" s="133" t="s">
        <v>135</v>
      </c>
      <c r="E130" s="123">
        <f>E131</f>
        <v>1012.66</v>
      </c>
      <c r="F130" s="123">
        <v>700</v>
      </c>
      <c r="G130" s="123">
        <v>498.03</v>
      </c>
      <c r="H130" s="89">
        <v>49</v>
      </c>
      <c r="I130" s="89">
        <v>71</v>
      </c>
    </row>
    <row r="131" spans="1:9" s="70" customFormat="1" x14ac:dyDescent="0.25">
      <c r="A131" s="90"/>
      <c r="B131" s="90">
        <v>343</v>
      </c>
      <c r="C131" s="91"/>
      <c r="D131" s="97" t="s">
        <v>136</v>
      </c>
      <c r="E131" s="123">
        <v>1012.66</v>
      </c>
      <c r="F131" s="123">
        <v>700</v>
      </c>
      <c r="G131" s="123">
        <v>498.03</v>
      </c>
      <c r="H131" s="89"/>
      <c r="I131" s="89"/>
    </row>
    <row r="132" spans="1:9" s="129" customFormat="1" ht="26.25" x14ac:dyDescent="0.25">
      <c r="A132" s="126"/>
      <c r="B132" s="126">
        <v>3431</v>
      </c>
      <c r="C132" s="134"/>
      <c r="D132" s="127" t="s">
        <v>137</v>
      </c>
      <c r="E132" s="117">
        <v>542.87</v>
      </c>
      <c r="F132" s="125">
        <v>700</v>
      </c>
      <c r="G132" s="125">
        <v>498.03</v>
      </c>
      <c r="H132" s="89"/>
      <c r="I132" s="89"/>
    </row>
    <row r="133" spans="1:9" x14ac:dyDescent="0.25">
      <c r="A133" s="93"/>
      <c r="B133" s="93">
        <v>3433</v>
      </c>
      <c r="C133" s="91"/>
      <c r="D133" s="130" t="s">
        <v>138</v>
      </c>
      <c r="E133" s="124">
        <v>469.79</v>
      </c>
      <c r="F133" s="118"/>
      <c r="G133" s="118">
        <v>0</v>
      </c>
      <c r="H133" s="89"/>
      <c r="I133" s="89"/>
    </row>
    <row r="134" spans="1:9" x14ac:dyDescent="0.25">
      <c r="A134" s="101"/>
      <c r="B134" s="101"/>
      <c r="C134" s="102" t="s">
        <v>77</v>
      </c>
      <c r="D134" s="102" t="s">
        <v>75</v>
      </c>
      <c r="E134" s="119">
        <v>542.87</v>
      </c>
      <c r="F134" s="119">
        <v>600</v>
      </c>
      <c r="G134" s="119">
        <v>498.03</v>
      </c>
      <c r="H134" s="86"/>
      <c r="I134" s="86"/>
    </row>
    <row r="135" spans="1:9" x14ac:dyDescent="0.25">
      <c r="A135" s="101"/>
      <c r="B135" s="101"/>
      <c r="C135" s="102" t="s">
        <v>58</v>
      </c>
      <c r="D135" s="102" t="s">
        <v>59</v>
      </c>
      <c r="E135" s="119">
        <v>0</v>
      </c>
      <c r="F135" s="119">
        <v>100</v>
      </c>
      <c r="G135" s="119">
        <v>0</v>
      </c>
      <c r="H135" s="86"/>
      <c r="I135" s="86"/>
    </row>
    <row r="136" spans="1:9" x14ac:dyDescent="0.25">
      <c r="A136" s="82"/>
      <c r="B136" s="83"/>
      <c r="C136" s="84" t="s">
        <v>48</v>
      </c>
      <c r="D136" s="84" t="s">
        <v>49</v>
      </c>
      <c r="E136" s="120">
        <v>469.79</v>
      </c>
      <c r="F136" s="120">
        <v>0</v>
      </c>
      <c r="G136" s="120">
        <v>0</v>
      </c>
      <c r="H136" s="86"/>
      <c r="I136" s="86"/>
    </row>
    <row r="137" spans="1:9" ht="25.5" x14ac:dyDescent="0.25">
      <c r="A137" s="93"/>
      <c r="B137" s="91">
        <v>36</v>
      </c>
      <c r="C137" s="91"/>
      <c r="D137" s="133" t="s">
        <v>139</v>
      </c>
      <c r="E137" s="123"/>
      <c r="F137" s="123">
        <f>E137/7.5345</f>
        <v>0</v>
      </c>
      <c r="G137" s="123">
        <v>274.60000000000002</v>
      </c>
      <c r="H137" s="89"/>
      <c r="I137" s="89"/>
    </row>
    <row r="138" spans="1:9" ht="25.5" x14ac:dyDescent="0.25">
      <c r="A138" s="90"/>
      <c r="B138" s="90">
        <v>369</v>
      </c>
      <c r="C138" s="91"/>
      <c r="D138" s="97" t="s">
        <v>140</v>
      </c>
      <c r="E138" s="123"/>
      <c r="F138" s="123">
        <f>E138/7.5345</f>
        <v>0</v>
      </c>
      <c r="G138" s="123">
        <v>274.60000000000002</v>
      </c>
      <c r="H138" s="89"/>
      <c r="I138" s="89"/>
    </row>
    <row r="139" spans="1:9" ht="26.25" x14ac:dyDescent="0.25">
      <c r="A139" s="126"/>
      <c r="B139" s="126">
        <v>3691</v>
      </c>
      <c r="C139" s="134"/>
      <c r="D139" s="127" t="s">
        <v>141</v>
      </c>
      <c r="E139" s="117"/>
      <c r="F139" s="118">
        <f>E139/7.5345</f>
        <v>0</v>
      </c>
      <c r="G139" s="125">
        <v>274.60000000000002</v>
      </c>
      <c r="H139" s="89"/>
      <c r="I139" s="89"/>
    </row>
    <row r="140" spans="1:9" x14ac:dyDescent="0.25">
      <c r="A140" s="101"/>
      <c r="B140" s="101"/>
      <c r="C140" s="102" t="s">
        <v>77</v>
      </c>
      <c r="D140" s="102" t="s">
        <v>75</v>
      </c>
      <c r="E140" s="119">
        <v>0</v>
      </c>
      <c r="F140" s="119">
        <v>0</v>
      </c>
      <c r="G140" s="119">
        <v>0</v>
      </c>
      <c r="H140" s="86"/>
      <c r="I140" s="86"/>
    </row>
    <row r="141" spans="1:9" x14ac:dyDescent="0.25">
      <c r="A141" s="101"/>
      <c r="B141" s="101"/>
      <c r="C141" s="102" t="s">
        <v>58</v>
      </c>
      <c r="D141" s="102" t="s">
        <v>59</v>
      </c>
      <c r="E141" s="119">
        <v>0</v>
      </c>
      <c r="F141" s="119">
        <v>0</v>
      </c>
      <c r="G141" s="119">
        <v>0</v>
      </c>
      <c r="H141" s="86"/>
      <c r="I141" s="86"/>
    </row>
    <row r="142" spans="1:9" x14ac:dyDescent="0.25">
      <c r="A142" s="82"/>
      <c r="B142" s="83"/>
      <c r="C142" s="84" t="s">
        <v>48</v>
      </c>
      <c r="D142" s="84" t="s">
        <v>49</v>
      </c>
      <c r="E142" s="120">
        <v>0</v>
      </c>
      <c r="F142" s="120">
        <v>0</v>
      </c>
      <c r="G142" s="120">
        <v>274.60000000000002</v>
      </c>
      <c r="H142" s="86"/>
      <c r="I142" s="86"/>
    </row>
    <row r="143" spans="1:9" ht="38.25" x14ac:dyDescent="0.25">
      <c r="A143" s="91"/>
      <c r="B143" s="91">
        <v>37</v>
      </c>
      <c r="C143" s="91"/>
      <c r="D143" s="133" t="s">
        <v>142</v>
      </c>
      <c r="E143" s="123">
        <f>E144</f>
        <v>0</v>
      </c>
      <c r="F143" s="123">
        <v>0</v>
      </c>
      <c r="G143" s="123">
        <v>0</v>
      </c>
      <c r="H143" s="89"/>
      <c r="I143" s="89"/>
    </row>
    <row r="144" spans="1:9" s="70" customFormat="1" ht="25.5" x14ac:dyDescent="0.25">
      <c r="A144" s="90"/>
      <c r="B144" s="90">
        <v>372</v>
      </c>
      <c r="C144" s="91"/>
      <c r="D144" s="97" t="s">
        <v>143</v>
      </c>
      <c r="E144" s="123">
        <f>SUM(E145:E147)</f>
        <v>0</v>
      </c>
      <c r="F144" s="123">
        <v>0</v>
      </c>
      <c r="G144" s="123">
        <v>0</v>
      </c>
      <c r="H144" s="89"/>
      <c r="I144" s="89"/>
    </row>
    <row r="145" spans="1:9" ht="25.5" x14ac:dyDescent="0.25">
      <c r="A145" s="93"/>
      <c r="B145" s="93">
        <v>3721</v>
      </c>
      <c r="C145" s="91"/>
      <c r="D145" s="130" t="s">
        <v>144</v>
      </c>
      <c r="E145" s="124">
        <v>0</v>
      </c>
      <c r="F145" s="123">
        <v>0</v>
      </c>
      <c r="G145" s="118">
        <v>0</v>
      </c>
      <c r="H145" s="89"/>
      <c r="I145" s="89"/>
    </row>
    <row r="146" spans="1:9" ht="25.5" x14ac:dyDescent="0.25">
      <c r="A146" s="93"/>
      <c r="B146" s="93">
        <v>3722</v>
      </c>
      <c r="C146" s="91"/>
      <c r="D146" s="130" t="s">
        <v>145</v>
      </c>
      <c r="E146" s="124">
        <v>0</v>
      </c>
      <c r="F146" s="125">
        <v>0</v>
      </c>
      <c r="G146" s="118">
        <v>0</v>
      </c>
      <c r="H146" s="89"/>
      <c r="I146" s="89"/>
    </row>
    <row r="147" spans="1:9" ht="25.5" x14ac:dyDescent="0.25">
      <c r="A147" s="93"/>
      <c r="B147" s="93">
        <v>3723</v>
      </c>
      <c r="C147" s="91"/>
      <c r="D147" s="130" t="s">
        <v>146</v>
      </c>
      <c r="E147" s="131">
        <v>0</v>
      </c>
      <c r="F147" s="118">
        <f>E147/7.5345</f>
        <v>0</v>
      </c>
      <c r="G147" s="118">
        <v>0</v>
      </c>
      <c r="H147" s="89"/>
      <c r="I147" s="89"/>
    </row>
    <row r="148" spans="1:9" x14ac:dyDescent="0.25">
      <c r="A148" s="101"/>
      <c r="B148" s="101"/>
      <c r="C148" s="102" t="s">
        <v>74</v>
      </c>
      <c r="D148" s="102" t="s">
        <v>75</v>
      </c>
      <c r="E148" s="119">
        <v>0</v>
      </c>
      <c r="F148" s="119">
        <v>0</v>
      </c>
      <c r="G148" s="119">
        <v>0</v>
      </c>
      <c r="H148" s="86"/>
      <c r="I148" s="86"/>
    </row>
    <row r="149" spans="1:9" x14ac:dyDescent="0.25">
      <c r="A149" s="82"/>
      <c r="B149" s="83"/>
      <c r="C149" s="84"/>
      <c r="D149" s="84"/>
      <c r="E149" s="120">
        <v>0</v>
      </c>
      <c r="F149" s="120">
        <v>0</v>
      </c>
      <c r="G149" s="120">
        <v>0</v>
      </c>
      <c r="H149" s="86"/>
      <c r="I149" s="86"/>
    </row>
    <row r="150" spans="1:9" s="138" customFormat="1" x14ac:dyDescent="0.25">
      <c r="A150" s="135"/>
      <c r="B150" s="135">
        <v>38</v>
      </c>
      <c r="C150" s="134"/>
      <c r="D150" s="136" t="s">
        <v>147</v>
      </c>
      <c r="E150" s="123">
        <f>E151</f>
        <v>875.64</v>
      </c>
      <c r="F150" s="137"/>
      <c r="G150" s="123">
        <v>901.43</v>
      </c>
      <c r="H150" s="89"/>
      <c r="I150" s="89"/>
    </row>
    <row r="151" spans="1:9" s="138" customFormat="1" x14ac:dyDescent="0.25">
      <c r="A151" s="135"/>
      <c r="B151" s="135">
        <v>381</v>
      </c>
      <c r="C151" s="134"/>
      <c r="D151" s="136" t="s">
        <v>66</v>
      </c>
      <c r="E151" s="123">
        <f>E152</f>
        <v>875.64</v>
      </c>
      <c r="F151" s="118"/>
      <c r="G151" s="123">
        <v>0</v>
      </c>
      <c r="H151" s="89"/>
      <c r="I151" s="89"/>
    </row>
    <row r="152" spans="1:9" s="129" customFormat="1" ht="26.25" x14ac:dyDescent="0.25">
      <c r="A152" s="126"/>
      <c r="B152" s="126">
        <v>3812</v>
      </c>
      <c r="C152" s="134"/>
      <c r="D152" s="139" t="s">
        <v>148</v>
      </c>
      <c r="E152" s="124">
        <v>875.64</v>
      </c>
      <c r="F152" s="116"/>
      <c r="G152" s="125">
        <v>901.43</v>
      </c>
      <c r="H152" s="89"/>
      <c r="I152" s="89"/>
    </row>
    <row r="153" spans="1:9" x14ac:dyDescent="0.25">
      <c r="A153" s="82"/>
      <c r="B153" s="83"/>
      <c r="C153" s="102" t="s">
        <v>48</v>
      </c>
      <c r="D153" s="102" t="s">
        <v>49</v>
      </c>
      <c r="E153" s="120">
        <v>875.64</v>
      </c>
      <c r="F153" s="120">
        <v>0</v>
      </c>
      <c r="G153" s="120">
        <v>901.43</v>
      </c>
      <c r="H153" s="86"/>
      <c r="I153" s="86"/>
    </row>
    <row r="154" spans="1:9" x14ac:dyDescent="0.25">
      <c r="A154" s="82"/>
      <c r="B154" s="83"/>
      <c r="C154" s="102" t="s">
        <v>58</v>
      </c>
      <c r="D154" s="102" t="s">
        <v>149</v>
      </c>
      <c r="E154" s="120">
        <v>0</v>
      </c>
      <c r="F154" s="120">
        <v>0</v>
      </c>
      <c r="G154" s="120">
        <v>0</v>
      </c>
      <c r="H154" s="86"/>
      <c r="I154" s="86"/>
    </row>
    <row r="155" spans="1:9" ht="25.5" x14ac:dyDescent="0.25">
      <c r="A155" s="90">
        <v>4</v>
      </c>
      <c r="B155" s="99"/>
      <c r="C155" s="99"/>
      <c r="D155" s="140" t="s">
        <v>150</v>
      </c>
      <c r="E155" s="116">
        <f>E156+E175</f>
        <v>0</v>
      </c>
      <c r="F155" s="116">
        <v>12465</v>
      </c>
      <c r="G155" s="116">
        <v>3266.68</v>
      </c>
      <c r="H155" s="89"/>
      <c r="I155" s="89"/>
    </row>
    <row r="156" spans="1:9" ht="25.5" x14ac:dyDescent="0.25">
      <c r="A156" s="71"/>
      <c r="B156" s="115">
        <v>42</v>
      </c>
      <c r="C156" s="115"/>
      <c r="D156" s="141" t="s">
        <v>151</v>
      </c>
      <c r="E156" s="116">
        <v>0</v>
      </c>
      <c r="F156" s="116">
        <v>12465</v>
      </c>
      <c r="G156" s="116">
        <v>3266.68</v>
      </c>
      <c r="H156" s="89"/>
      <c r="I156" s="89"/>
    </row>
    <row r="157" spans="1:9" s="70" customFormat="1" x14ac:dyDescent="0.25">
      <c r="A157" s="67"/>
      <c r="B157" s="67">
        <v>421</v>
      </c>
      <c r="C157" s="115"/>
      <c r="D157" s="140" t="s">
        <v>152</v>
      </c>
      <c r="E157" s="137">
        <f>E158</f>
        <v>0</v>
      </c>
      <c r="F157" s="137"/>
      <c r="G157" s="137"/>
      <c r="H157" s="89"/>
      <c r="I157" s="89"/>
    </row>
    <row r="158" spans="1:9" x14ac:dyDescent="0.25">
      <c r="A158" s="71"/>
      <c r="B158" s="71">
        <v>4212</v>
      </c>
      <c r="C158" s="115"/>
      <c r="D158" s="100" t="s">
        <v>153</v>
      </c>
      <c r="E158" s="131">
        <v>0</v>
      </c>
      <c r="F158" s="118"/>
      <c r="G158" s="118"/>
      <c r="H158" s="89"/>
      <c r="I158" s="89"/>
    </row>
    <row r="159" spans="1:9" s="70" customFormat="1" x14ac:dyDescent="0.25">
      <c r="A159" s="67"/>
      <c r="B159" s="67">
        <v>422</v>
      </c>
      <c r="C159" s="67"/>
      <c r="D159" s="140" t="s">
        <v>154</v>
      </c>
      <c r="E159" s="116">
        <v>0</v>
      </c>
      <c r="F159" s="116">
        <v>4000</v>
      </c>
      <c r="G159" s="116">
        <v>2343.8000000000002</v>
      </c>
      <c r="H159" s="89"/>
      <c r="I159" s="89"/>
    </row>
    <row r="160" spans="1:9" x14ac:dyDescent="0.25">
      <c r="A160" s="71"/>
      <c r="B160" s="71">
        <v>4221</v>
      </c>
      <c r="C160" s="71"/>
      <c r="D160" s="100" t="s">
        <v>155</v>
      </c>
      <c r="E160" s="117">
        <v>0</v>
      </c>
      <c r="F160" s="118">
        <v>4000</v>
      </c>
      <c r="G160" s="118">
        <v>2343.8000000000002</v>
      </c>
      <c r="H160" s="89"/>
      <c r="I160" s="89"/>
    </row>
    <row r="161" spans="1:9" x14ac:dyDescent="0.25">
      <c r="A161" s="71"/>
      <c r="B161" s="71">
        <v>4223</v>
      </c>
      <c r="C161" s="71"/>
      <c r="D161" s="100" t="s">
        <v>156</v>
      </c>
      <c r="E161" s="117">
        <v>0</v>
      </c>
      <c r="F161" s="125">
        <f>E161/7.5345</f>
        <v>0</v>
      </c>
      <c r="G161" s="125">
        <v>0</v>
      </c>
      <c r="H161" s="89"/>
      <c r="I161" s="89"/>
    </row>
    <row r="162" spans="1:9" x14ac:dyDescent="0.25">
      <c r="A162" s="71"/>
      <c r="B162" s="71">
        <v>4225</v>
      </c>
      <c r="C162" s="71"/>
      <c r="D162" s="100" t="s">
        <v>157</v>
      </c>
      <c r="E162" s="117">
        <v>0</v>
      </c>
      <c r="F162" s="125">
        <f>E162/7.5345</f>
        <v>0</v>
      </c>
      <c r="G162" s="125">
        <v>0</v>
      </c>
      <c r="H162" s="89"/>
      <c r="I162" s="89"/>
    </row>
    <row r="163" spans="1:9" x14ac:dyDescent="0.25">
      <c r="A163" s="71"/>
      <c r="B163" s="71">
        <v>4226</v>
      </c>
      <c r="C163" s="71"/>
      <c r="D163" s="100" t="s">
        <v>158</v>
      </c>
      <c r="E163" s="117">
        <v>0</v>
      </c>
      <c r="F163" s="118">
        <v>0</v>
      </c>
      <c r="G163" s="118">
        <v>0</v>
      </c>
      <c r="H163" s="89"/>
      <c r="I163" s="89"/>
    </row>
    <row r="164" spans="1:9" ht="25.5" x14ac:dyDescent="0.25">
      <c r="A164" s="71"/>
      <c r="B164" s="71">
        <v>4227</v>
      </c>
      <c r="C164" s="71"/>
      <c r="D164" s="100" t="s">
        <v>159</v>
      </c>
      <c r="E164" s="117">
        <v>0</v>
      </c>
      <c r="F164" s="118">
        <f>E164/7.5345</f>
        <v>0</v>
      </c>
      <c r="G164" s="118">
        <v>0</v>
      </c>
      <c r="H164" s="89"/>
      <c r="I164" s="89"/>
    </row>
    <row r="165" spans="1:9" s="70" customFormat="1" ht="25.5" x14ac:dyDescent="0.25">
      <c r="A165" s="67"/>
      <c r="B165" s="67">
        <v>424</v>
      </c>
      <c r="C165" s="67"/>
      <c r="D165" s="140" t="s">
        <v>160</v>
      </c>
      <c r="E165" s="116">
        <v>0</v>
      </c>
      <c r="F165" s="116">
        <v>8465</v>
      </c>
      <c r="G165" s="116">
        <v>922.88</v>
      </c>
      <c r="H165" s="89"/>
      <c r="I165" s="89"/>
    </row>
    <row r="166" spans="1:9" s="70" customFormat="1" x14ac:dyDescent="0.25">
      <c r="A166" s="67"/>
      <c r="B166" s="71">
        <v>4241</v>
      </c>
      <c r="C166" s="71"/>
      <c r="D166" s="100" t="s">
        <v>161</v>
      </c>
      <c r="E166" s="142">
        <v>0</v>
      </c>
      <c r="F166" s="142">
        <v>550</v>
      </c>
      <c r="G166" s="142">
        <v>922.88</v>
      </c>
      <c r="H166" s="89"/>
      <c r="I166" s="89"/>
    </row>
    <row r="167" spans="1:9" x14ac:dyDescent="0.25">
      <c r="A167" s="71"/>
      <c r="B167" s="71">
        <v>4241</v>
      </c>
      <c r="C167" s="71"/>
      <c r="D167" s="100" t="s">
        <v>161</v>
      </c>
      <c r="E167" s="117">
        <v>0</v>
      </c>
      <c r="F167" s="118">
        <v>7915</v>
      </c>
      <c r="G167" s="118">
        <v>0</v>
      </c>
      <c r="H167" s="89"/>
      <c r="I167" s="89"/>
    </row>
    <row r="168" spans="1:9" x14ac:dyDescent="0.25">
      <c r="A168" s="101"/>
      <c r="B168" s="101"/>
      <c r="C168" s="102" t="s">
        <v>74</v>
      </c>
      <c r="D168" s="102" t="s">
        <v>75</v>
      </c>
      <c r="E168" s="119">
        <v>0</v>
      </c>
      <c r="F168" s="119"/>
      <c r="G168" s="119">
        <v>900</v>
      </c>
      <c r="H168" s="86"/>
      <c r="I168" s="86"/>
    </row>
    <row r="169" spans="1:9" x14ac:dyDescent="0.25">
      <c r="A169" s="101"/>
      <c r="B169" s="101"/>
      <c r="C169" s="102" t="s">
        <v>58</v>
      </c>
      <c r="D169" s="102" t="s">
        <v>59</v>
      </c>
      <c r="E169" s="119">
        <v>0</v>
      </c>
      <c r="F169" s="119">
        <v>3550</v>
      </c>
      <c r="G169" s="119">
        <v>2366.6799999999998</v>
      </c>
      <c r="H169" s="86"/>
      <c r="I169" s="86"/>
    </row>
    <row r="170" spans="1:9" ht="25.5" x14ac:dyDescent="0.25">
      <c r="A170" s="83"/>
      <c r="B170" s="83"/>
      <c r="C170" s="84" t="s">
        <v>58</v>
      </c>
      <c r="D170" s="105" t="s">
        <v>83</v>
      </c>
      <c r="E170" s="121">
        <v>0</v>
      </c>
      <c r="F170" s="121">
        <v>0</v>
      </c>
      <c r="G170" s="121">
        <v>0</v>
      </c>
      <c r="H170" s="86"/>
      <c r="I170" s="86"/>
    </row>
    <row r="171" spans="1:9" x14ac:dyDescent="0.25">
      <c r="A171" s="83"/>
      <c r="B171" s="83"/>
      <c r="C171" s="84" t="s">
        <v>50</v>
      </c>
      <c r="D171" s="105" t="s">
        <v>162</v>
      </c>
      <c r="E171" s="121">
        <v>0</v>
      </c>
      <c r="F171" s="143">
        <f>E171/7.5345</f>
        <v>0</v>
      </c>
      <c r="G171" s="121">
        <v>0</v>
      </c>
      <c r="H171" s="86"/>
      <c r="I171" s="86"/>
    </row>
    <row r="172" spans="1:9" ht="15.75" customHeight="1" x14ac:dyDescent="0.25">
      <c r="A172" s="83"/>
      <c r="B172" s="83"/>
      <c r="C172" s="84" t="s">
        <v>48</v>
      </c>
      <c r="D172" s="144" t="s">
        <v>49</v>
      </c>
      <c r="E172" s="143">
        <v>0</v>
      </c>
      <c r="F172" s="143">
        <v>8915</v>
      </c>
      <c r="G172" s="143">
        <v>0</v>
      </c>
      <c r="H172" s="86"/>
      <c r="I172" s="86"/>
    </row>
    <row r="173" spans="1:9" ht="15.75" customHeight="1" x14ac:dyDescent="0.25">
      <c r="A173" s="83"/>
      <c r="B173" s="83"/>
      <c r="C173" s="84" t="s">
        <v>51</v>
      </c>
      <c r="D173" s="144" t="s">
        <v>49</v>
      </c>
      <c r="E173" s="143">
        <v>0</v>
      </c>
      <c r="F173" s="119"/>
      <c r="G173" s="143">
        <v>0</v>
      </c>
      <c r="H173" s="86"/>
      <c r="I173" s="86"/>
    </row>
    <row r="174" spans="1:9" x14ac:dyDescent="0.25">
      <c r="A174" s="101"/>
      <c r="B174" s="101"/>
      <c r="C174" s="102" t="s">
        <v>68</v>
      </c>
      <c r="D174" s="102" t="s">
        <v>69</v>
      </c>
      <c r="E174" s="119">
        <v>0</v>
      </c>
      <c r="F174" s="119">
        <v>0</v>
      </c>
      <c r="G174" s="119">
        <v>0</v>
      </c>
      <c r="H174" s="86"/>
      <c r="I174" s="86"/>
    </row>
    <row r="175" spans="1:9" ht="25.5" x14ac:dyDescent="0.25">
      <c r="A175" s="71"/>
      <c r="B175" s="115">
        <v>45</v>
      </c>
      <c r="C175" s="115"/>
      <c r="D175" s="141" t="s">
        <v>163</v>
      </c>
      <c r="E175" s="116">
        <f>E176</f>
        <v>0</v>
      </c>
      <c r="F175" s="116">
        <f>F176</f>
        <v>0</v>
      </c>
      <c r="G175" s="116">
        <v>0</v>
      </c>
      <c r="H175" s="89"/>
      <c r="I175" s="89"/>
    </row>
    <row r="176" spans="1:9" s="70" customFormat="1" ht="25.5" x14ac:dyDescent="0.25">
      <c r="A176" s="67"/>
      <c r="B176" s="67">
        <v>451</v>
      </c>
      <c r="C176" s="115"/>
      <c r="D176" s="140" t="s">
        <v>164</v>
      </c>
      <c r="E176" s="137">
        <f>E177</f>
        <v>0</v>
      </c>
      <c r="F176" s="137">
        <f>F177</f>
        <v>0</v>
      </c>
      <c r="G176" s="137">
        <v>0</v>
      </c>
      <c r="H176" s="89"/>
      <c r="I176" s="89"/>
    </row>
    <row r="177" spans="1:9" ht="25.5" x14ac:dyDescent="0.25">
      <c r="A177" s="71"/>
      <c r="B177" s="71">
        <v>4511</v>
      </c>
      <c r="C177" s="115"/>
      <c r="D177" s="100" t="s">
        <v>164</v>
      </c>
      <c r="E177" s="131"/>
      <c r="F177" s="145">
        <v>0</v>
      </c>
      <c r="G177" s="118">
        <v>0</v>
      </c>
      <c r="H177" s="89"/>
      <c r="I177" s="89"/>
    </row>
    <row r="178" spans="1:9" x14ac:dyDescent="0.25">
      <c r="A178" s="101"/>
      <c r="B178" s="101"/>
      <c r="C178" s="102" t="s">
        <v>74</v>
      </c>
      <c r="D178" s="102" t="s">
        <v>75</v>
      </c>
      <c r="E178" s="119">
        <v>0</v>
      </c>
      <c r="F178" s="119">
        <v>0</v>
      </c>
      <c r="G178" s="146">
        <v>0</v>
      </c>
      <c r="H178" s="86"/>
      <c r="I178" s="86"/>
    </row>
    <row r="179" spans="1:9" x14ac:dyDescent="0.25">
      <c r="A179" s="107"/>
      <c r="B179" s="107"/>
      <c r="C179" s="107"/>
      <c r="D179" s="108" t="s">
        <v>89</v>
      </c>
      <c r="E179" s="109">
        <v>617632.93000000005</v>
      </c>
      <c r="F179" s="109">
        <v>1264900.1100000001</v>
      </c>
      <c r="G179" s="147">
        <v>798358.03</v>
      </c>
      <c r="H179" s="107"/>
      <c r="I179" s="107"/>
    </row>
    <row r="180" spans="1:9" x14ac:dyDescent="0.25">
      <c r="H180" s="148"/>
      <c r="I180" s="148"/>
    </row>
    <row r="181" spans="1:9" x14ac:dyDescent="0.25">
      <c r="H181" s="148"/>
      <c r="I181" s="148"/>
    </row>
    <row r="182" spans="1:9" x14ac:dyDescent="0.25">
      <c r="H182" s="148"/>
      <c r="I182" s="148"/>
    </row>
    <row r="183" spans="1:9" x14ac:dyDescent="0.25">
      <c r="H183" s="148"/>
      <c r="I183" s="148"/>
    </row>
    <row r="184" spans="1:9" x14ac:dyDescent="0.25">
      <c r="H184" s="148"/>
      <c r="I184" s="148"/>
    </row>
    <row r="185" spans="1:9" x14ac:dyDescent="0.25">
      <c r="H185" s="148"/>
      <c r="I185" s="148"/>
    </row>
    <row r="186" spans="1:9" x14ac:dyDescent="0.25">
      <c r="H186" s="148"/>
      <c r="I186" s="148"/>
    </row>
    <row r="187" spans="1:9" x14ac:dyDescent="0.25">
      <c r="H187" s="148"/>
      <c r="I187" s="148"/>
    </row>
    <row r="188" spans="1:9" x14ac:dyDescent="0.25">
      <c r="H188" s="148"/>
      <c r="I188" s="148"/>
    </row>
    <row r="189" spans="1:9" x14ac:dyDescent="0.25">
      <c r="H189" s="148"/>
      <c r="I189" s="148"/>
    </row>
    <row r="190" spans="1:9" x14ac:dyDescent="0.25">
      <c r="H190" s="148"/>
      <c r="I190" s="148"/>
    </row>
    <row r="191" spans="1:9" x14ac:dyDescent="0.25">
      <c r="H191" s="148"/>
      <c r="I191" s="148"/>
    </row>
    <row r="192" spans="1:9" x14ac:dyDescent="0.25">
      <c r="H192" s="148"/>
      <c r="I192" s="148"/>
    </row>
    <row r="193" spans="8:9" x14ac:dyDescent="0.25">
      <c r="H193" s="148"/>
      <c r="I193" s="148"/>
    </row>
    <row r="194" spans="8:9" x14ac:dyDescent="0.25">
      <c r="H194" s="148"/>
      <c r="I194" s="148"/>
    </row>
    <row r="195" spans="8:9" x14ac:dyDescent="0.25">
      <c r="H195" s="148"/>
      <c r="I195" s="148"/>
    </row>
    <row r="196" spans="8:9" x14ac:dyDescent="0.25">
      <c r="H196" s="148"/>
      <c r="I196" s="148"/>
    </row>
    <row r="197" spans="8:9" x14ac:dyDescent="0.25">
      <c r="H197" s="148"/>
      <c r="I197" s="148"/>
    </row>
    <row r="198" spans="8:9" x14ac:dyDescent="0.25">
      <c r="H198" s="148"/>
      <c r="I198" s="148"/>
    </row>
    <row r="199" spans="8:9" x14ac:dyDescent="0.25">
      <c r="H199" s="148"/>
      <c r="I199" s="148"/>
    </row>
    <row r="200" spans="8:9" x14ac:dyDescent="0.25">
      <c r="H200" s="148"/>
      <c r="I200" s="148"/>
    </row>
    <row r="201" spans="8:9" x14ac:dyDescent="0.25">
      <c r="H201" s="148"/>
      <c r="I201" s="148"/>
    </row>
    <row r="202" spans="8:9" x14ac:dyDescent="0.25">
      <c r="H202" s="148"/>
      <c r="I202" s="148"/>
    </row>
    <row r="203" spans="8:9" x14ac:dyDescent="0.25">
      <c r="H203" s="148"/>
      <c r="I203" s="148"/>
    </row>
    <row r="204" spans="8:9" x14ac:dyDescent="0.25">
      <c r="H204" s="148"/>
      <c r="I204" s="148"/>
    </row>
    <row r="205" spans="8:9" x14ac:dyDescent="0.25">
      <c r="H205" s="148"/>
      <c r="I205" s="148"/>
    </row>
    <row r="206" spans="8:9" x14ac:dyDescent="0.25">
      <c r="H206" s="148"/>
      <c r="I206" s="148"/>
    </row>
    <row r="207" spans="8:9" x14ac:dyDescent="0.25">
      <c r="H207" s="148"/>
      <c r="I207" s="148"/>
    </row>
    <row r="208" spans="8:9" x14ac:dyDescent="0.25">
      <c r="H208" s="148"/>
      <c r="I208" s="148"/>
    </row>
    <row r="209" spans="8:9" x14ac:dyDescent="0.25">
      <c r="H209" s="148"/>
      <c r="I209" s="148"/>
    </row>
    <row r="210" spans="8:9" x14ac:dyDescent="0.25">
      <c r="H210" s="148"/>
      <c r="I210" s="148"/>
    </row>
    <row r="211" spans="8:9" x14ac:dyDescent="0.25">
      <c r="H211" s="148"/>
      <c r="I211" s="148"/>
    </row>
    <row r="212" spans="8:9" x14ac:dyDescent="0.25">
      <c r="H212" s="148"/>
      <c r="I212" s="148"/>
    </row>
    <row r="213" spans="8:9" x14ac:dyDescent="0.25">
      <c r="H213" s="148"/>
      <c r="I213" s="148"/>
    </row>
    <row r="214" spans="8:9" x14ac:dyDescent="0.25">
      <c r="H214" s="148"/>
      <c r="I214" s="148"/>
    </row>
    <row r="215" spans="8:9" x14ac:dyDescent="0.25">
      <c r="H215" s="148"/>
      <c r="I215" s="148"/>
    </row>
    <row r="216" spans="8:9" x14ac:dyDescent="0.25">
      <c r="H216" s="148"/>
      <c r="I216" s="148"/>
    </row>
    <row r="217" spans="8:9" x14ac:dyDescent="0.25">
      <c r="H217" s="148"/>
      <c r="I217" s="148"/>
    </row>
    <row r="218" spans="8:9" x14ac:dyDescent="0.25">
      <c r="H218" s="149"/>
      <c r="I218" s="148"/>
    </row>
    <row r="219" spans="8:9" x14ac:dyDescent="0.25">
      <c r="H219" s="149"/>
      <c r="I219" s="148"/>
    </row>
  </sheetData>
  <mergeCells count="5">
    <mergeCell ref="A1:H1"/>
    <mergeCell ref="A3:H3"/>
    <mergeCell ref="A5:H5"/>
    <mergeCell ref="A7:H7"/>
    <mergeCell ref="A69:H69"/>
  </mergeCells>
  <pageMargins left="0.70833333333333304" right="0.70833333333333304" top="0.74791666666666701" bottom="0.74791666666666701" header="0.51180555555555496" footer="0.51180555555555496"/>
  <pageSetup paperSize="9" scale="67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6"/>
  <sheetViews>
    <sheetView zoomScaleNormal="100" workbookViewId="0">
      <selection activeCell="I12" sqref="I12"/>
    </sheetView>
  </sheetViews>
  <sheetFormatPr defaultRowHeight="15" x14ac:dyDescent="0.25"/>
  <cols>
    <col min="1" max="1" width="25.28515625" style="150" customWidth="1"/>
    <col min="2" max="2" width="18.5703125" style="151" customWidth="1"/>
    <col min="3" max="3" width="19.5703125" style="150" customWidth="1"/>
    <col min="4" max="4" width="21.28515625" style="150" customWidth="1"/>
    <col min="5" max="5" width="11.85546875" style="152" customWidth="1"/>
    <col min="6" max="6" width="12" style="150" customWidth="1"/>
    <col min="7" max="1025" width="8.85546875" style="150" customWidth="1"/>
  </cols>
  <sheetData>
    <row r="1" spans="1:6" ht="42" customHeight="1" x14ac:dyDescent="0.25">
      <c r="A1" s="3" t="s">
        <v>165</v>
      </c>
      <c r="B1" s="3"/>
      <c r="C1" s="3"/>
      <c r="D1" s="3"/>
      <c r="E1" s="3"/>
    </row>
    <row r="2" spans="1:6" ht="18" customHeight="1" x14ac:dyDescent="0.25">
      <c r="A2" s="153"/>
      <c r="B2" s="154"/>
      <c r="C2" s="153"/>
      <c r="D2" s="153"/>
      <c r="E2" s="154"/>
    </row>
    <row r="3" spans="1:6" ht="15.75" customHeight="1" x14ac:dyDescent="0.25">
      <c r="A3" s="3" t="s">
        <v>1</v>
      </c>
      <c r="B3" s="3"/>
      <c r="C3" s="3"/>
      <c r="D3" s="3"/>
      <c r="E3" s="3"/>
    </row>
    <row r="4" spans="1:6" ht="18" x14ac:dyDescent="0.25">
      <c r="B4" s="154"/>
      <c r="C4" s="153"/>
      <c r="D4" s="153"/>
      <c r="E4" s="155"/>
    </row>
    <row r="5" spans="1:6" ht="18" customHeight="1" x14ac:dyDescent="0.25">
      <c r="A5" s="3" t="s">
        <v>33</v>
      </c>
      <c r="B5" s="3"/>
      <c r="C5" s="3"/>
      <c r="D5" s="3"/>
      <c r="E5" s="3"/>
    </row>
    <row r="6" spans="1:6" ht="18" x14ac:dyDescent="0.25">
      <c r="A6" s="153"/>
      <c r="B6" s="154"/>
      <c r="C6" s="153"/>
      <c r="D6" s="153"/>
      <c r="E6" s="155"/>
    </row>
    <row r="7" spans="1:6" ht="15.75" customHeight="1" x14ac:dyDescent="0.25">
      <c r="A7" s="3" t="s">
        <v>166</v>
      </c>
      <c r="B7" s="3"/>
      <c r="C7" s="3"/>
      <c r="D7" s="3"/>
      <c r="E7" s="3"/>
    </row>
    <row r="8" spans="1:6" ht="18" x14ac:dyDescent="0.25">
      <c r="A8" s="153"/>
      <c r="B8" s="154"/>
      <c r="C8" s="153"/>
      <c r="D8" s="153"/>
      <c r="E8" s="155"/>
    </row>
    <row r="9" spans="1:6" ht="25.5" x14ac:dyDescent="0.25">
      <c r="A9" s="156" t="s">
        <v>167</v>
      </c>
      <c r="B9" s="157" t="s">
        <v>168</v>
      </c>
      <c r="C9" s="156" t="s">
        <v>169</v>
      </c>
      <c r="D9" s="27" t="s">
        <v>170</v>
      </c>
      <c r="E9" s="28" t="s">
        <v>93</v>
      </c>
      <c r="F9" s="28" t="s">
        <v>94</v>
      </c>
    </row>
    <row r="10" spans="1:6" s="161" customFormat="1" x14ac:dyDescent="0.25">
      <c r="A10" s="158" t="s">
        <v>9</v>
      </c>
      <c r="B10" s="159">
        <f>B11+B14+B16+B18+B22+B24</f>
        <v>604238.00999999989</v>
      </c>
      <c r="C10" s="159">
        <f>C11+C14+C16+C18+C22+C24</f>
        <v>1264900.1100000001</v>
      </c>
      <c r="D10" s="160">
        <f>D11+D14+D16+D18+D22+D24</f>
        <v>821958.69</v>
      </c>
      <c r="E10" s="160">
        <v>136</v>
      </c>
      <c r="F10" s="160">
        <v>64</v>
      </c>
    </row>
    <row r="11" spans="1:6" s="161" customFormat="1" x14ac:dyDescent="0.25">
      <c r="A11" s="162" t="s">
        <v>171</v>
      </c>
      <c r="B11" s="163">
        <v>63151.56</v>
      </c>
      <c r="C11" s="163">
        <v>116803</v>
      </c>
      <c r="D11" s="163">
        <v>76251.490000000005</v>
      </c>
      <c r="E11" s="163">
        <v>120</v>
      </c>
      <c r="F11" s="163">
        <v>65</v>
      </c>
    </row>
    <row r="12" spans="1:6" s="161" customFormat="1" x14ac:dyDescent="0.25">
      <c r="A12" s="164" t="s">
        <v>172</v>
      </c>
      <c r="B12" s="165">
        <v>47542.92</v>
      </c>
      <c r="C12" s="166">
        <v>22064</v>
      </c>
      <c r="D12" s="167">
        <v>59848.61</v>
      </c>
      <c r="E12" s="167"/>
      <c r="F12" s="167"/>
    </row>
    <row r="13" spans="1:6" s="168" customFormat="1" ht="14.25" x14ac:dyDescent="0.2">
      <c r="A13" s="164" t="s">
        <v>173</v>
      </c>
      <c r="B13" s="165">
        <v>15160.69</v>
      </c>
      <c r="C13" s="166">
        <v>94739</v>
      </c>
      <c r="D13" s="167">
        <v>16402.88</v>
      </c>
      <c r="E13" s="167"/>
      <c r="F13" s="167"/>
    </row>
    <row r="14" spans="1:6" s="161" customFormat="1" x14ac:dyDescent="0.25">
      <c r="A14" s="162" t="s">
        <v>174</v>
      </c>
      <c r="B14" s="163">
        <f>B15</f>
        <v>19636.96</v>
      </c>
      <c r="C14" s="163">
        <f>C15</f>
        <v>28550.11</v>
      </c>
      <c r="D14" s="163">
        <v>29489.599999999999</v>
      </c>
      <c r="E14" s="163">
        <v>150</v>
      </c>
      <c r="F14" s="163">
        <v>103</v>
      </c>
    </row>
    <row r="15" spans="1:6" s="168" customFormat="1" ht="14.25" x14ac:dyDescent="0.2">
      <c r="A15" s="164" t="s">
        <v>175</v>
      </c>
      <c r="B15" s="169">
        <v>19636.96</v>
      </c>
      <c r="C15" s="166">
        <v>28550.11</v>
      </c>
      <c r="D15" s="170">
        <v>29489.599999999999</v>
      </c>
      <c r="E15" s="170"/>
      <c r="F15" s="170"/>
    </row>
    <row r="16" spans="1:6" s="161" customFormat="1" ht="25.5" x14ac:dyDescent="0.25">
      <c r="A16" s="171" t="s">
        <v>176</v>
      </c>
      <c r="B16" s="172">
        <f>B17</f>
        <v>0</v>
      </c>
      <c r="C16" s="172">
        <f>C17</f>
        <v>0</v>
      </c>
      <c r="D16" s="163">
        <v>1216.53</v>
      </c>
      <c r="E16" s="163"/>
      <c r="F16" s="163"/>
    </row>
    <row r="17" spans="1:6" s="176" customFormat="1" ht="25.5" customHeight="1" x14ac:dyDescent="0.2">
      <c r="A17" s="173" t="s">
        <v>177</v>
      </c>
      <c r="B17" s="174">
        <v>0</v>
      </c>
      <c r="C17" s="166">
        <v>0</v>
      </c>
      <c r="D17" s="175">
        <v>1216.53</v>
      </c>
      <c r="E17" s="175"/>
      <c r="F17" s="175"/>
    </row>
    <row r="18" spans="1:6" s="161" customFormat="1" x14ac:dyDescent="0.25">
      <c r="A18" s="177" t="s">
        <v>178</v>
      </c>
      <c r="B18" s="172">
        <f>SUM(B19:B21)</f>
        <v>519393.91</v>
      </c>
      <c r="C18" s="172">
        <f>SUM(C19:C21)</f>
        <v>1117887.97</v>
      </c>
      <c r="D18" s="163">
        <f>SUM(D19:D21)</f>
        <v>711841.07</v>
      </c>
      <c r="E18" s="163">
        <v>137</v>
      </c>
      <c r="F18" s="163">
        <v>63</v>
      </c>
    </row>
    <row r="19" spans="1:6" s="168" customFormat="1" ht="14.25" x14ac:dyDescent="0.2">
      <c r="A19" s="164" t="s">
        <v>179</v>
      </c>
      <c r="B19" s="169">
        <v>493783.03999999998</v>
      </c>
      <c r="C19" s="166">
        <v>1080823</v>
      </c>
      <c r="D19" s="170">
        <v>655049.68999999994</v>
      </c>
      <c r="E19" s="170"/>
      <c r="F19" s="170"/>
    </row>
    <row r="20" spans="1:6" s="168" customFormat="1" ht="14.25" x14ac:dyDescent="0.2">
      <c r="A20" s="164" t="s">
        <v>180</v>
      </c>
      <c r="B20" s="169">
        <v>12846</v>
      </c>
      <c r="C20" s="166">
        <v>21976.77</v>
      </c>
      <c r="D20" s="170">
        <v>4564.38</v>
      </c>
      <c r="E20" s="170"/>
      <c r="F20" s="170"/>
    </row>
    <row r="21" spans="1:6" s="168" customFormat="1" ht="14.25" x14ac:dyDescent="0.2">
      <c r="A21" s="164" t="s">
        <v>181</v>
      </c>
      <c r="B21" s="169">
        <v>12764.87</v>
      </c>
      <c r="C21" s="166">
        <v>15088.2</v>
      </c>
      <c r="D21" s="170">
        <v>52227</v>
      </c>
      <c r="E21" s="170"/>
      <c r="F21" s="170"/>
    </row>
    <row r="22" spans="1:6" s="161" customFormat="1" x14ac:dyDescent="0.25">
      <c r="A22" s="177" t="s">
        <v>182</v>
      </c>
      <c r="B22" s="172">
        <f>B23</f>
        <v>2055.58</v>
      </c>
      <c r="C22" s="172">
        <f>C23</f>
        <v>1659.03</v>
      </c>
      <c r="D22" s="163">
        <v>3160</v>
      </c>
      <c r="E22" s="163">
        <v>153</v>
      </c>
      <c r="F22" s="163">
        <v>190</v>
      </c>
    </row>
    <row r="23" spans="1:6" s="168" customFormat="1" ht="14.25" x14ac:dyDescent="0.2">
      <c r="A23" s="178" t="s">
        <v>183</v>
      </c>
      <c r="B23" s="169">
        <v>2055.58</v>
      </c>
      <c r="C23" s="166">
        <v>1659.03</v>
      </c>
      <c r="D23" s="170">
        <v>3160</v>
      </c>
      <c r="E23" s="170"/>
      <c r="F23" s="170"/>
    </row>
    <row r="24" spans="1:6" s="161" customFormat="1" x14ac:dyDescent="0.25">
      <c r="A24" s="177" t="s">
        <v>184</v>
      </c>
      <c r="B24" s="172">
        <f>B25</f>
        <v>0</v>
      </c>
      <c r="C24" s="172">
        <f>C25</f>
        <v>0</v>
      </c>
      <c r="D24" s="163">
        <f>D25</f>
        <v>0</v>
      </c>
      <c r="E24" s="163"/>
      <c r="F24" s="163"/>
    </row>
    <row r="25" spans="1:6" s="168" customFormat="1" ht="14.25" x14ac:dyDescent="0.2">
      <c r="A25" s="178" t="s">
        <v>185</v>
      </c>
      <c r="B25" s="169"/>
      <c r="C25" s="166">
        <v>0</v>
      </c>
      <c r="D25" s="170">
        <v>0</v>
      </c>
      <c r="E25" s="170"/>
      <c r="F25" s="170"/>
    </row>
    <row r="26" spans="1:6" x14ac:dyDescent="0.25">
      <c r="A26" s="179"/>
      <c r="B26" s="180"/>
      <c r="C26" s="179"/>
      <c r="D26" s="179"/>
      <c r="E26" s="181"/>
    </row>
    <row r="27" spans="1:6" x14ac:dyDescent="0.25">
      <c r="A27" s="179"/>
      <c r="B27" s="180"/>
      <c r="C27" s="179"/>
      <c r="D27" s="179"/>
      <c r="E27" s="181"/>
    </row>
    <row r="28" spans="1:6" ht="15.75" customHeight="1" x14ac:dyDescent="0.25">
      <c r="A28" s="2" t="s">
        <v>186</v>
      </c>
      <c r="B28" s="2"/>
      <c r="C28" s="2"/>
      <c r="D28" s="2"/>
      <c r="E28" s="2"/>
    </row>
    <row r="29" spans="1:6" x14ac:dyDescent="0.25">
      <c r="A29" s="182"/>
      <c r="B29" s="183"/>
      <c r="C29" s="182"/>
      <c r="D29" s="182"/>
      <c r="E29" s="155"/>
    </row>
    <row r="30" spans="1:6" ht="25.5" x14ac:dyDescent="0.25">
      <c r="A30" s="156" t="s">
        <v>167</v>
      </c>
      <c r="B30" s="157" t="s">
        <v>168</v>
      </c>
      <c r="C30" s="156" t="s">
        <v>169</v>
      </c>
      <c r="D30" s="27" t="s">
        <v>170</v>
      </c>
      <c r="E30" s="28" t="s">
        <v>93</v>
      </c>
      <c r="F30" s="28" t="s">
        <v>94</v>
      </c>
    </row>
    <row r="31" spans="1:6" s="161" customFormat="1" x14ac:dyDescent="0.25">
      <c r="A31" s="158" t="s">
        <v>12</v>
      </c>
      <c r="B31" s="159">
        <f>B32+B35+B37+B39+B43+B45</f>
        <v>617632.93000000005</v>
      </c>
      <c r="C31" s="159">
        <f>C32+C35+C37+C39+C43+C45</f>
        <v>1264900.1100000001</v>
      </c>
      <c r="D31" s="159">
        <f>D32+D35+D37+D39+D43+D45</f>
        <v>798358.02999999991</v>
      </c>
      <c r="E31" s="159">
        <v>129</v>
      </c>
      <c r="F31" s="159">
        <v>63</v>
      </c>
    </row>
    <row r="32" spans="1:6" s="161" customFormat="1" x14ac:dyDescent="0.25">
      <c r="A32" s="162" t="s">
        <v>171</v>
      </c>
      <c r="B32" s="163">
        <v>62703.61</v>
      </c>
      <c r="C32" s="163">
        <v>116803</v>
      </c>
      <c r="D32" s="163">
        <v>75252.490000000005</v>
      </c>
      <c r="E32" s="163">
        <v>120</v>
      </c>
      <c r="F32" s="163">
        <v>64</v>
      </c>
    </row>
    <row r="33" spans="1:6" s="161" customFormat="1" x14ac:dyDescent="0.25">
      <c r="A33" s="164" t="s">
        <v>172</v>
      </c>
      <c r="B33" s="165">
        <v>47542.92</v>
      </c>
      <c r="C33" s="166">
        <v>22064</v>
      </c>
      <c r="D33" s="166">
        <v>59484.61</v>
      </c>
      <c r="E33" s="166"/>
      <c r="F33" s="166"/>
    </row>
    <row r="34" spans="1:6" s="168" customFormat="1" ht="14.25" x14ac:dyDescent="0.2">
      <c r="A34" s="164" t="s">
        <v>173</v>
      </c>
      <c r="B34" s="165">
        <v>15160.69</v>
      </c>
      <c r="C34" s="166">
        <v>94739</v>
      </c>
      <c r="D34" s="166">
        <v>15403.88</v>
      </c>
      <c r="E34" s="166"/>
      <c r="F34" s="166"/>
    </row>
    <row r="35" spans="1:6" s="161" customFormat="1" x14ac:dyDescent="0.25">
      <c r="A35" s="162" t="s">
        <v>174</v>
      </c>
      <c r="B35" s="163">
        <f>B36</f>
        <v>12899.42</v>
      </c>
      <c r="C35" s="163">
        <f>C36</f>
        <v>28550.11</v>
      </c>
      <c r="D35" s="163">
        <v>27361.439999999999</v>
      </c>
      <c r="E35" s="163">
        <v>212</v>
      </c>
      <c r="F35" s="163">
        <v>95</v>
      </c>
    </row>
    <row r="36" spans="1:6" s="168" customFormat="1" ht="14.25" x14ac:dyDescent="0.2">
      <c r="A36" s="164" t="s">
        <v>175</v>
      </c>
      <c r="B36" s="169">
        <v>12899.42</v>
      </c>
      <c r="C36" s="166">
        <v>28550.11</v>
      </c>
      <c r="D36" s="166">
        <v>27361.439999999999</v>
      </c>
      <c r="E36" s="166"/>
      <c r="F36" s="166"/>
    </row>
    <row r="37" spans="1:6" s="161" customFormat="1" ht="25.5" x14ac:dyDescent="0.25">
      <c r="A37" s="171" t="s">
        <v>176</v>
      </c>
      <c r="B37" s="172">
        <f>B38</f>
        <v>0</v>
      </c>
      <c r="C37" s="172">
        <f>C38</f>
        <v>0</v>
      </c>
      <c r="D37" s="172">
        <f>D38</f>
        <v>1216.53</v>
      </c>
      <c r="E37" s="172"/>
      <c r="F37" s="172"/>
    </row>
    <row r="38" spans="1:6" s="184" customFormat="1" ht="25.5" x14ac:dyDescent="0.2">
      <c r="A38" s="173" t="s">
        <v>177</v>
      </c>
      <c r="B38" s="174">
        <v>0</v>
      </c>
      <c r="C38" s="166">
        <v>0</v>
      </c>
      <c r="D38" s="166">
        <v>1216.53</v>
      </c>
      <c r="E38" s="166"/>
      <c r="F38" s="166"/>
    </row>
    <row r="39" spans="1:6" s="161" customFormat="1" x14ac:dyDescent="0.25">
      <c r="A39" s="177" t="s">
        <v>178</v>
      </c>
      <c r="B39" s="172">
        <f>SUM(B40:B42)</f>
        <v>540176.96000000008</v>
      </c>
      <c r="C39" s="172">
        <f>SUM(C40:C42)</f>
        <v>1117887.97</v>
      </c>
      <c r="D39" s="172">
        <v>690847.45</v>
      </c>
      <c r="E39" s="172">
        <v>127</v>
      </c>
      <c r="F39" s="172">
        <v>61</v>
      </c>
    </row>
    <row r="40" spans="1:6" s="168" customFormat="1" ht="14.25" x14ac:dyDescent="0.2">
      <c r="A40" s="164" t="s">
        <v>179</v>
      </c>
      <c r="B40" s="169">
        <v>494629.9</v>
      </c>
      <c r="C40" s="166">
        <v>1080823</v>
      </c>
      <c r="D40" s="166">
        <v>656332.56999999995</v>
      </c>
      <c r="E40" s="166"/>
      <c r="F40" s="166"/>
    </row>
    <row r="41" spans="1:6" s="168" customFormat="1" ht="14.25" x14ac:dyDescent="0.2">
      <c r="A41" s="164" t="s">
        <v>180</v>
      </c>
      <c r="B41" s="169">
        <v>2804.52</v>
      </c>
      <c r="C41" s="166">
        <v>21976.77</v>
      </c>
      <c r="D41" s="166">
        <v>4564.38</v>
      </c>
      <c r="E41" s="166"/>
      <c r="F41" s="166"/>
    </row>
    <row r="42" spans="1:6" s="168" customFormat="1" ht="14.25" x14ac:dyDescent="0.2">
      <c r="A42" s="164" t="s">
        <v>181</v>
      </c>
      <c r="B42" s="169">
        <v>42742.54</v>
      </c>
      <c r="C42" s="166">
        <v>15088.2</v>
      </c>
      <c r="D42" s="166">
        <v>29950.5</v>
      </c>
      <c r="E42" s="166"/>
      <c r="F42" s="166"/>
    </row>
    <row r="43" spans="1:6" s="161" customFormat="1" x14ac:dyDescent="0.25">
      <c r="A43" s="177" t="s">
        <v>182</v>
      </c>
      <c r="B43" s="172">
        <f>B44</f>
        <v>1852.94</v>
      </c>
      <c r="C43" s="172">
        <f>C44</f>
        <v>1659.03</v>
      </c>
      <c r="D43" s="172">
        <v>3680.12</v>
      </c>
      <c r="E43" s="172">
        <v>198</v>
      </c>
      <c r="F43" s="172">
        <v>221</v>
      </c>
    </row>
    <row r="44" spans="1:6" s="168" customFormat="1" ht="14.25" x14ac:dyDescent="0.2">
      <c r="A44" s="178" t="s">
        <v>183</v>
      </c>
      <c r="B44" s="169">
        <v>1852.94</v>
      </c>
      <c r="C44" s="166">
        <v>1659.03</v>
      </c>
      <c r="D44" s="166">
        <v>3680.12</v>
      </c>
      <c r="E44" s="166"/>
      <c r="F44" s="166"/>
    </row>
    <row r="45" spans="1:6" s="161" customFormat="1" x14ac:dyDescent="0.25">
      <c r="A45" s="177" t="s">
        <v>187</v>
      </c>
      <c r="B45" s="172">
        <f>B46</f>
        <v>0</v>
      </c>
      <c r="C45" s="172">
        <f>C46</f>
        <v>0</v>
      </c>
      <c r="D45" s="172">
        <f>D46</f>
        <v>0</v>
      </c>
      <c r="E45" s="172"/>
      <c r="F45" s="172"/>
    </row>
    <row r="46" spans="1:6" s="168" customFormat="1" ht="14.25" x14ac:dyDescent="0.2">
      <c r="A46" s="178" t="s">
        <v>188</v>
      </c>
      <c r="B46" s="169"/>
      <c r="C46" s="166">
        <v>0</v>
      </c>
      <c r="D46" s="166">
        <v>0</v>
      </c>
      <c r="E46" s="166"/>
      <c r="F46" s="166"/>
    </row>
  </sheetData>
  <mergeCells count="5">
    <mergeCell ref="A1:E1"/>
    <mergeCell ref="A3:E3"/>
    <mergeCell ref="A5:E5"/>
    <mergeCell ref="A7:E7"/>
    <mergeCell ref="A28:E28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Normal="100" workbookViewId="0">
      <selection activeCell="J7" sqref="J7"/>
    </sheetView>
  </sheetViews>
  <sheetFormatPr defaultRowHeight="15" x14ac:dyDescent="0.25"/>
  <cols>
    <col min="1" max="1" width="46.85546875" customWidth="1"/>
    <col min="2" max="3" width="18.7109375" customWidth="1"/>
    <col min="4" max="4" width="18.140625" customWidth="1"/>
    <col min="5" max="5" width="9.42578125" customWidth="1"/>
    <col min="6" max="6" width="8.85546875" customWidth="1"/>
    <col min="7" max="1025" width="8.5703125" customWidth="1"/>
  </cols>
  <sheetData>
    <row r="1" spans="1:6" ht="42" customHeight="1" x14ac:dyDescent="0.25">
      <c r="A1" s="14" t="s">
        <v>189</v>
      </c>
      <c r="B1" s="14"/>
      <c r="C1" s="14"/>
      <c r="D1" s="14"/>
      <c r="E1" s="14"/>
      <c r="F1" s="14"/>
    </row>
    <row r="2" spans="1:6" ht="18" customHeight="1" x14ac:dyDescent="0.25">
      <c r="A2" s="15"/>
      <c r="B2" s="15"/>
      <c r="C2" s="15"/>
      <c r="D2" s="15"/>
      <c r="E2" s="15"/>
      <c r="F2" s="15"/>
    </row>
    <row r="3" spans="1:6" ht="15.75" customHeight="1" x14ac:dyDescent="0.25">
      <c r="A3" s="14" t="s">
        <v>1</v>
      </c>
      <c r="B3" s="14"/>
      <c r="C3" s="14"/>
      <c r="D3" s="14"/>
      <c r="E3" s="14"/>
      <c r="F3" s="14"/>
    </row>
    <row r="4" spans="1:6" ht="18" x14ac:dyDescent="0.25">
      <c r="A4" s="15"/>
      <c r="B4" s="15"/>
      <c r="C4" s="15"/>
      <c r="D4" s="15"/>
      <c r="E4" s="16"/>
      <c r="F4" s="16"/>
    </row>
    <row r="5" spans="1:6" ht="18" customHeight="1" x14ac:dyDescent="0.25">
      <c r="A5" s="14" t="s">
        <v>33</v>
      </c>
      <c r="B5" s="14"/>
      <c r="C5" s="14"/>
      <c r="D5" s="14"/>
      <c r="E5" s="14"/>
      <c r="F5" s="14"/>
    </row>
    <row r="6" spans="1:6" ht="18" x14ac:dyDescent="0.25">
      <c r="A6" s="15"/>
      <c r="B6" s="15"/>
      <c r="C6" s="15"/>
      <c r="D6" s="15"/>
      <c r="E6" s="16"/>
      <c r="F6" s="16"/>
    </row>
    <row r="7" spans="1:6" ht="15.75" customHeight="1" x14ac:dyDescent="0.25">
      <c r="A7" s="14" t="s">
        <v>190</v>
      </c>
      <c r="B7" s="14"/>
      <c r="C7" s="14"/>
      <c r="D7" s="14"/>
      <c r="E7" s="14"/>
      <c r="F7" s="14"/>
    </row>
    <row r="8" spans="1:6" ht="18" x14ac:dyDescent="0.25">
      <c r="A8" s="15"/>
      <c r="B8" s="15"/>
      <c r="C8" s="15"/>
      <c r="D8" s="15"/>
      <c r="E8" s="16"/>
      <c r="F8" s="16"/>
    </row>
    <row r="9" spans="1:6" ht="25.5" x14ac:dyDescent="0.25">
      <c r="A9" s="185" t="s">
        <v>191</v>
      </c>
      <c r="B9" s="186" t="s">
        <v>192</v>
      </c>
      <c r="C9" s="185" t="s">
        <v>193</v>
      </c>
      <c r="D9" s="186" t="s">
        <v>194</v>
      </c>
      <c r="E9" s="28" t="s">
        <v>93</v>
      </c>
      <c r="F9" s="28" t="s">
        <v>94</v>
      </c>
    </row>
    <row r="10" spans="1:6" s="70" customFormat="1" ht="15.75" customHeight="1" x14ac:dyDescent="0.25">
      <c r="A10" s="187" t="s">
        <v>195</v>
      </c>
      <c r="B10" s="188">
        <f>B11+B14</f>
        <v>617632.93000000005</v>
      </c>
      <c r="C10" s="188">
        <v>1264900.1100000001</v>
      </c>
      <c r="D10" s="188">
        <v>798358.03</v>
      </c>
      <c r="E10" s="160">
        <v>115.2</v>
      </c>
      <c r="F10" s="160">
        <v>111.9</v>
      </c>
    </row>
    <row r="11" spans="1:6" s="70" customFormat="1" ht="15.75" customHeight="1" x14ac:dyDescent="0.25">
      <c r="A11" s="189"/>
      <c r="B11" s="190"/>
      <c r="C11" s="190"/>
      <c r="D11" s="190"/>
      <c r="E11" s="163"/>
      <c r="F11" s="163"/>
    </row>
    <row r="12" spans="1:6" s="70" customFormat="1" hidden="1" x14ac:dyDescent="0.25">
      <c r="A12" s="191"/>
      <c r="B12" s="192"/>
      <c r="C12" s="192"/>
      <c r="D12" s="192"/>
      <c r="E12" s="167"/>
      <c r="F12" s="167"/>
    </row>
    <row r="13" spans="1:6" hidden="1" x14ac:dyDescent="0.25">
      <c r="A13" s="193"/>
      <c r="B13" s="194"/>
      <c r="C13" s="194"/>
      <c r="D13" s="194"/>
      <c r="E13" s="167"/>
      <c r="F13" s="167"/>
    </row>
    <row r="14" spans="1:6" s="70" customFormat="1" ht="15.75" customHeight="1" x14ac:dyDescent="0.25">
      <c r="A14" s="189" t="s">
        <v>196</v>
      </c>
      <c r="B14" s="190">
        <v>617632.93000000005</v>
      </c>
      <c r="C14" s="190">
        <v>1264900.1100000001</v>
      </c>
      <c r="D14" s="190">
        <v>798358.03</v>
      </c>
      <c r="E14" s="195">
        <v>115.2</v>
      </c>
      <c r="F14" s="195">
        <v>111.9</v>
      </c>
    </row>
    <row r="15" spans="1:6" x14ac:dyDescent="0.25">
      <c r="A15" s="196" t="s">
        <v>197</v>
      </c>
      <c r="B15" s="192">
        <v>562445.71</v>
      </c>
      <c r="C15" s="192">
        <v>1227747.9099999999</v>
      </c>
      <c r="D15" s="192">
        <v>724234.39</v>
      </c>
      <c r="E15" s="195">
        <v>111.8</v>
      </c>
      <c r="F15" s="195">
        <v>114</v>
      </c>
    </row>
    <row r="16" spans="1:6" s="70" customFormat="1" x14ac:dyDescent="0.25">
      <c r="A16" s="193" t="s">
        <v>198</v>
      </c>
      <c r="B16" s="194">
        <v>562445.71</v>
      </c>
      <c r="C16" s="194">
        <v>1227747.9099999999</v>
      </c>
      <c r="D16" s="194">
        <v>724234.39</v>
      </c>
      <c r="E16" s="197"/>
      <c r="F16" s="197"/>
    </row>
    <row r="17" spans="1:6" x14ac:dyDescent="0.25">
      <c r="A17" s="196" t="s">
        <v>199</v>
      </c>
      <c r="B17" s="192">
        <v>42742.54</v>
      </c>
      <c r="C17" s="192">
        <v>15088.2</v>
      </c>
      <c r="D17" s="192">
        <v>56722.74</v>
      </c>
      <c r="E17" s="195">
        <v>168.9</v>
      </c>
      <c r="F17" s="195">
        <v>151.9</v>
      </c>
    </row>
    <row r="18" spans="1:6" s="70" customFormat="1" x14ac:dyDescent="0.25">
      <c r="A18" s="193" t="s">
        <v>200</v>
      </c>
      <c r="B18" s="194">
        <v>42742.54</v>
      </c>
      <c r="C18" s="194">
        <v>15088.2</v>
      </c>
      <c r="D18" s="194">
        <v>56722.74</v>
      </c>
      <c r="E18" s="170"/>
      <c r="F18" s="170"/>
    </row>
    <row r="19" spans="1:6" x14ac:dyDescent="0.25">
      <c r="A19" s="196" t="s">
        <v>201</v>
      </c>
      <c r="B19" s="192">
        <v>12444.68</v>
      </c>
      <c r="C19" s="192">
        <v>22064</v>
      </c>
      <c r="D19" s="192">
        <v>17400.900000000001</v>
      </c>
      <c r="E19" s="198">
        <v>251.4</v>
      </c>
      <c r="F19" s="198">
        <v>50.7</v>
      </c>
    </row>
    <row r="20" spans="1:6" s="70" customFormat="1" x14ac:dyDescent="0.25">
      <c r="A20" s="199" t="s">
        <v>202</v>
      </c>
      <c r="B20" s="194">
        <v>12444.68</v>
      </c>
      <c r="C20" s="194">
        <v>22064</v>
      </c>
      <c r="D20" s="194">
        <v>17400.900000000001</v>
      </c>
      <c r="E20" s="170"/>
      <c r="F20" s="170"/>
    </row>
    <row r="21" spans="1:6" ht="0.75" customHeight="1" x14ac:dyDescent="0.25">
      <c r="A21" s="193"/>
      <c r="B21" s="194"/>
      <c r="C21" s="194"/>
      <c r="D21" s="163">
        <v>2195.58</v>
      </c>
      <c r="E21" s="163"/>
      <c r="F21" s="163"/>
    </row>
  </sheetData>
  <mergeCells count="4">
    <mergeCell ref="A1:F1"/>
    <mergeCell ref="A3:F3"/>
    <mergeCell ref="A5:F5"/>
    <mergeCell ref="A7:F7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workbookViewId="0">
      <selection activeCell="A2" sqref="A2"/>
    </sheetView>
  </sheetViews>
  <sheetFormatPr defaultRowHeight="15" x14ac:dyDescent="0.25"/>
  <cols>
    <col min="1" max="1" width="7.42578125" customWidth="1"/>
    <col min="2" max="2" width="8.42578125" customWidth="1"/>
    <col min="3" max="3" width="5.42578125" customWidth="1"/>
    <col min="4" max="9" width="25.28515625" customWidth="1"/>
    <col min="10" max="1025" width="8.5703125" customWidth="1"/>
  </cols>
  <sheetData>
    <row r="1" spans="1:9" ht="42" customHeight="1" x14ac:dyDescent="0.25">
      <c r="A1" s="14" t="s">
        <v>203</v>
      </c>
      <c r="B1" s="14"/>
      <c r="C1" s="14"/>
      <c r="D1" s="14"/>
      <c r="E1" s="14"/>
      <c r="F1" s="14"/>
      <c r="G1" s="14"/>
      <c r="H1" s="14"/>
      <c r="I1" s="14"/>
    </row>
    <row r="2" spans="1:9" ht="18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ht="15.75" customHeight="1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</row>
    <row r="4" spans="1:9" ht="18" x14ac:dyDescent="0.25">
      <c r="A4" s="15"/>
      <c r="B4" s="15"/>
      <c r="C4" s="15"/>
      <c r="D4" s="15"/>
      <c r="E4" s="15"/>
      <c r="F4" s="15"/>
      <c r="G4" s="15"/>
      <c r="H4" s="16"/>
      <c r="I4" s="16"/>
    </row>
    <row r="5" spans="1:9" ht="18" customHeight="1" x14ac:dyDescent="0.25">
      <c r="A5" s="14" t="s">
        <v>204</v>
      </c>
      <c r="B5" s="14"/>
      <c r="C5" s="14"/>
      <c r="D5" s="14"/>
      <c r="E5" s="14"/>
      <c r="F5" s="14"/>
      <c r="G5" s="14"/>
      <c r="H5" s="14"/>
      <c r="I5" s="14"/>
    </row>
    <row r="6" spans="1:9" ht="18" x14ac:dyDescent="0.25">
      <c r="A6" s="15"/>
      <c r="B6" s="15"/>
      <c r="C6" s="15"/>
      <c r="D6" s="15"/>
      <c r="E6" s="15"/>
      <c r="F6" s="15"/>
      <c r="G6" s="15"/>
      <c r="H6" s="16"/>
      <c r="I6" s="16"/>
    </row>
    <row r="7" spans="1:9" ht="25.5" x14ac:dyDescent="0.25">
      <c r="A7" s="185" t="s">
        <v>34</v>
      </c>
      <c r="B7" s="186" t="s">
        <v>35</v>
      </c>
      <c r="C7" s="186" t="s">
        <v>36</v>
      </c>
      <c r="D7" s="186" t="s">
        <v>205</v>
      </c>
      <c r="E7" s="186" t="s">
        <v>206</v>
      </c>
      <c r="F7" s="185" t="s">
        <v>207</v>
      </c>
      <c r="G7" s="185" t="s">
        <v>208</v>
      </c>
      <c r="H7" s="185" t="s">
        <v>209</v>
      </c>
      <c r="I7" s="185" t="s">
        <v>210</v>
      </c>
    </row>
    <row r="8" spans="1:9" ht="25.5" x14ac:dyDescent="0.25">
      <c r="A8" s="75">
        <v>8</v>
      </c>
      <c r="B8" s="75"/>
      <c r="C8" s="75"/>
      <c r="D8" s="75" t="s">
        <v>211</v>
      </c>
      <c r="E8" s="200"/>
      <c r="F8" s="201"/>
      <c r="G8" s="201"/>
      <c r="H8" s="201"/>
      <c r="I8" s="201"/>
    </row>
    <row r="9" spans="1:9" x14ac:dyDescent="0.25">
      <c r="A9" s="75"/>
      <c r="B9" s="78">
        <v>84</v>
      </c>
      <c r="C9" s="78"/>
      <c r="D9" s="78" t="s">
        <v>212</v>
      </c>
      <c r="E9" s="200"/>
      <c r="F9" s="201"/>
      <c r="G9" s="201"/>
      <c r="H9" s="201"/>
      <c r="I9" s="201"/>
    </row>
    <row r="10" spans="1:9" ht="25.5" x14ac:dyDescent="0.25">
      <c r="A10" s="193"/>
      <c r="B10" s="193"/>
      <c r="C10" s="202">
        <v>81</v>
      </c>
      <c r="D10" s="203" t="s">
        <v>213</v>
      </c>
      <c r="E10" s="200"/>
      <c r="F10" s="201"/>
      <c r="G10" s="201"/>
      <c r="H10" s="201"/>
      <c r="I10" s="201"/>
    </row>
    <row r="11" spans="1:9" ht="25.5" x14ac:dyDescent="0.25">
      <c r="A11" s="204">
        <v>5</v>
      </c>
      <c r="B11" s="205"/>
      <c r="C11" s="205"/>
      <c r="D11" s="206" t="s">
        <v>214</v>
      </c>
      <c r="E11" s="200"/>
      <c r="F11" s="201"/>
      <c r="G11" s="201"/>
      <c r="H11" s="201"/>
      <c r="I11" s="201"/>
    </row>
    <row r="12" spans="1:9" ht="25.5" x14ac:dyDescent="0.25">
      <c r="A12" s="78"/>
      <c r="B12" s="78">
        <v>54</v>
      </c>
      <c r="C12" s="78"/>
      <c r="D12" s="207" t="s">
        <v>215</v>
      </c>
      <c r="E12" s="200"/>
      <c r="F12" s="201"/>
      <c r="G12" s="201"/>
      <c r="H12" s="201"/>
      <c r="I12" s="208"/>
    </row>
    <row r="13" spans="1:9" x14ac:dyDescent="0.25">
      <c r="A13" s="78"/>
      <c r="B13" s="78"/>
      <c r="C13" s="202">
        <v>11</v>
      </c>
      <c r="D13" s="202" t="s">
        <v>216</v>
      </c>
      <c r="E13" s="200"/>
      <c r="F13" s="201"/>
      <c r="G13" s="201"/>
      <c r="H13" s="201"/>
      <c r="I13" s="208"/>
    </row>
    <row r="14" spans="1:9" x14ac:dyDescent="0.25">
      <c r="A14" s="78"/>
      <c r="B14" s="78"/>
      <c r="C14" s="202">
        <v>31</v>
      </c>
      <c r="D14" s="202" t="s">
        <v>217</v>
      </c>
      <c r="E14" s="200"/>
      <c r="F14" s="201"/>
      <c r="G14" s="201"/>
      <c r="H14" s="201"/>
      <c r="I14" s="208"/>
    </row>
  </sheetData>
  <mergeCells count="3">
    <mergeCell ref="A1:I1"/>
    <mergeCell ref="A3:I3"/>
    <mergeCell ref="A5:I5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0"/>
  <sheetViews>
    <sheetView zoomScaleNormal="100" workbookViewId="0">
      <selection activeCell="E381" sqref="E381"/>
    </sheetView>
  </sheetViews>
  <sheetFormatPr defaultRowHeight="15" x14ac:dyDescent="0.25"/>
  <cols>
    <col min="1" max="1" width="7.42578125" customWidth="1"/>
    <col min="2" max="2" width="8.42578125" customWidth="1"/>
    <col min="3" max="3" width="8.7109375" customWidth="1"/>
    <col min="4" max="4" width="30" customWidth="1"/>
    <col min="5" max="5" width="15.140625" customWidth="1"/>
    <col min="6" max="6" width="11.28515625" customWidth="1"/>
    <col min="7" max="7" width="7.85546875" customWidth="1"/>
    <col min="8" max="8" width="8.5703125" customWidth="1"/>
    <col min="9" max="9" width="10.140625" customWidth="1"/>
    <col min="10" max="10" width="11.7109375" customWidth="1"/>
    <col min="11" max="11" width="11.140625" customWidth="1"/>
    <col min="12" max="1025" width="8.5703125" customWidth="1"/>
  </cols>
  <sheetData>
    <row r="1" spans="1:7" s="209" customFormat="1" ht="48.75" customHeight="1" x14ac:dyDescent="0.25">
      <c r="A1" s="4" t="s">
        <v>218</v>
      </c>
      <c r="B1" s="4"/>
      <c r="C1" s="4"/>
      <c r="D1" s="4"/>
      <c r="E1" s="4"/>
      <c r="F1" s="4"/>
      <c r="G1" s="4"/>
    </row>
    <row r="2" spans="1:7" s="209" customFormat="1" ht="18" x14ac:dyDescent="0.25">
      <c r="A2" s="210"/>
      <c r="B2" s="210"/>
      <c r="C2" s="210"/>
      <c r="D2" s="210"/>
      <c r="E2" s="210"/>
      <c r="F2" s="211"/>
      <c r="G2" s="211"/>
    </row>
    <row r="3" spans="1:7" s="209" customFormat="1" ht="18" customHeight="1" x14ac:dyDescent="0.25">
      <c r="A3" s="1" t="s">
        <v>219</v>
      </c>
      <c r="B3" s="1"/>
      <c r="C3" s="1"/>
      <c r="D3" s="1"/>
      <c r="E3" s="1"/>
      <c r="F3" s="1"/>
      <c r="G3" s="1"/>
    </row>
    <row r="4" spans="1:7" s="209" customFormat="1" ht="18" x14ac:dyDescent="0.25">
      <c r="A4" s="210"/>
      <c r="B4" s="210"/>
      <c r="C4" s="210"/>
      <c r="D4" s="210"/>
      <c r="E4" s="210"/>
      <c r="F4" s="211"/>
      <c r="G4" s="211"/>
    </row>
    <row r="5" spans="1:7" s="209" customFormat="1" ht="33.75" customHeight="1" x14ac:dyDescent="0.25">
      <c r="A5" s="244" t="s">
        <v>220</v>
      </c>
      <c r="B5" s="244"/>
      <c r="C5" s="244"/>
      <c r="D5" s="213" t="s">
        <v>221</v>
      </c>
      <c r="E5" s="212" t="s">
        <v>5</v>
      </c>
      <c r="F5" s="214" t="s">
        <v>222</v>
      </c>
      <c r="G5" s="28" t="s">
        <v>223</v>
      </c>
    </row>
    <row r="6" spans="1:7" s="217" customFormat="1" x14ac:dyDescent="0.25">
      <c r="A6" s="245"/>
      <c r="B6" s="245"/>
      <c r="C6" s="245"/>
      <c r="D6" s="215" t="s">
        <v>89</v>
      </c>
      <c r="E6" s="216">
        <v>1264900.1100000001</v>
      </c>
      <c r="F6" s="216">
        <v>798358.03</v>
      </c>
      <c r="G6" s="216">
        <v>63</v>
      </c>
    </row>
    <row r="7" spans="1:7" s="70" customFormat="1" ht="33.75" customHeight="1" x14ac:dyDescent="0.25">
      <c r="A7" s="246" t="s">
        <v>224</v>
      </c>
      <c r="B7" s="246"/>
      <c r="C7" s="246"/>
      <c r="D7" s="218" t="s">
        <v>225</v>
      </c>
      <c r="E7" s="219">
        <v>116803</v>
      </c>
      <c r="F7" s="219">
        <v>75252.490000000005</v>
      </c>
      <c r="G7" s="219">
        <v>64</v>
      </c>
    </row>
    <row r="8" spans="1:7" s="70" customFormat="1" ht="15" customHeight="1" x14ac:dyDescent="0.25">
      <c r="A8" s="247" t="s">
        <v>226</v>
      </c>
      <c r="B8" s="247"/>
      <c r="C8" s="247"/>
      <c r="D8" s="220" t="s">
        <v>90</v>
      </c>
      <c r="E8" s="221">
        <f>E9</f>
        <v>85257</v>
      </c>
      <c r="F8" s="221">
        <f>F9</f>
        <v>59848.61</v>
      </c>
      <c r="G8" s="221">
        <v>70</v>
      </c>
    </row>
    <row r="9" spans="1:7" s="70" customFormat="1" ht="15" customHeight="1" x14ac:dyDescent="0.25">
      <c r="A9" s="248" t="s">
        <v>227</v>
      </c>
      <c r="B9" s="248"/>
      <c r="C9" s="248"/>
      <c r="D9" s="222" t="s">
        <v>75</v>
      </c>
      <c r="E9" s="223">
        <f>E10</f>
        <v>85257</v>
      </c>
      <c r="F9" s="223">
        <f>F10</f>
        <v>59848.61</v>
      </c>
      <c r="G9" s="223">
        <v>70</v>
      </c>
    </row>
    <row r="10" spans="1:7" s="70" customFormat="1" x14ac:dyDescent="0.25">
      <c r="A10" s="249">
        <v>3</v>
      </c>
      <c r="B10" s="249"/>
      <c r="C10" s="249"/>
      <c r="D10" s="224" t="s">
        <v>95</v>
      </c>
      <c r="E10" s="225">
        <v>85257</v>
      </c>
      <c r="F10" s="225">
        <v>59848.61</v>
      </c>
      <c r="G10" s="225"/>
    </row>
    <row r="11" spans="1:7" s="70" customFormat="1" x14ac:dyDescent="0.25">
      <c r="A11" s="250">
        <v>32</v>
      </c>
      <c r="B11" s="250"/>
      <c r="C11" s="250"/>
      <c r="D11" s="224" t="s">
        <v>103</v>
      </c>
      <c r="E11" s="225">
        <v>85257</v>
      </c>
      <c r="F11" s="225">
        <v>55793</v>
      </c>
      <c r="G11" s="225"/>
    </row>
    <row r="12" spans="1:7" s="70" customFormat="1" x14ac:dyDescent="0.25">
      <c r="A12" s="250">
        <v>321</v>
      </c>
      <c r="B12" s="250"/>
      <c r="C12" s="250"/>
      <c r="D12" s="224" t="s">
        <v>104</v>
      </c>
      <c r="E12" s="225">
        <v>0</v>
      </c>
      <c r="F12" s="225">
        <v>18683.12</v>
      </c>
      <c r="G12" s="225"/>
    </row>
    <row r="13" spans="1:7" x14ac:dyDescent="0.25">
      <c r="A13" s="251">
        <v>3211</v>
      </c>
      <c r="B13" s="251"/>
      <c r="C13" s="251"/>
      <c r="D13" s="226" t="s">
        <v>105</v>
      </c>
      <c r="E13" s="227">
        <v>0</v>
      </c>
      <c r="F13" s="227">
        <v>1152.95</v>
      </c>
      <c r="G13" s="227"/>
    </row>
    <row r="14" spans="1:7" x14ac:dyDescent="0.25">
      <c r="A14" s="228">
        <v>3212</v>
      </c>
      <c r="B14" s="229"/>
      <c r="C14" s="230"/>
      <c r="D14" s="226" t="s">
        <v>228</v>
      </c>
      <c r="E14" s="227">
        <v>0</v>
      </c>
      <c r="F14" s="227">
        <v>17290.169999999998</v>
      </c>
      <c r="G14" s="227"/>
    </row>
    <row r="15" spans="1:7" x14ac:dyDescent="0.25">
      <c r="A15" s="251">
        <v>3213</v>
      </c>
      <c r="B15" s="251"/>
      <c r="C15" s="251"/>
      <c r="D15" s="226" t="s">
        <v>229</v>
      </c>
      <c r="E15" s="227">
        <v>0</v>
      </c>
      <c r="F15" s="227">
        <v>240</v>
      </c>
      <c r="G15" s="227"/>
    </row>
    <row r="16" spans="1:7" x14ac:dyDescent="0.25">
      <c r="A16" s="251">
        <v>3214</v>
      </c>
      <c r="B16" s="251"/>
      <c r="C16" s="251"/>
      <c r="D16" s="226" t="s">
        <v>108</v>
      </c>
      <c r="E16" s="227">
        <v>0</v>
      </c>
      <c r="F16" s="227">
        <v>0</v>
      </c>
      <c r="G16" s="227"/>
    </row>
    <row r="17" spans="1:11" s="70" customFormat="1" x14ac:dyDescent="0.25">
      <c r="A17" s="250">
        <v>322</v>
      </c>
      <c r="B17" s="250"/>
      <c r="C17" s="250"/>
      <c r="D17" s="224" t="s">
        <v>109</v>
      </c>
      <c r="E17" s="231">
        <v>0</v>
      </c>
      <c r="F17" s="225">
        <v>28751.77</v>
      </c>
      <c r="G17" s="231"/>
    </row>
    <row r="18" spans="1:11" ht="17.25" customHeight="1" x14ac:dyDescent="0.25">
      <c r="A18" s="251">
        <v>3221</v>
      </c>
      <c r="B18" s="251"/>
      <c r="C18" s="251"/>
      <c r="D18" s="226" t="s">
        <v>230</v>
      </c>
      <c r="E18" s="227">
        <v>0</v>
      </c>
      <c r="F18" s="227">
        <v>3894.77</v>
      </c>
      <c r="G18" s="227"/>
    </row>
    <row r="19" spans="1:11" x14ac:dyDescent="0.25">
      <c r="A19" s="251">
        <v>3223</v>
      </c>
      <c r="B19" s="251"/>
      <c r="C19" s="251"/>
      <c r="D19" s="226" t="s">
        <v>112</v>
      </c>
      <c r="E19" s="227">
        <v>0</v>
      </c>
      <c r="F19" s="227">
        <v>24857</v>
      </c>
      <c r="G19" s="227"/>
    </row>
    <row r="20" spans="1:11" x14ac:dyDescent="0.25">
      <c r="A20" s="251">
        <v>3225</v>
      </c>
      <c r="B20" s="251"/>
      <c r="C20" s="251"/>
      <c r="D20" s="226" t="s">
        <v>231</v>
      </c>
      <c r="E20" s="227">
        <v>0</v>
      </c>
      <c r="F20" s="227">
        <v>0</v>
      </c>
      <c r="G20" s="227"/>
    </row>
    <row r="21" spans="1:11" x14ac:dyDescent="0.25">
      <c r="A21" s="251">
        <v>3227</v>
      </c>
      <c r="B21" s="251"/>
      <c r="C21" s="251"/>
      <c r="D21" s="226" t="s">
        <v>232</v>
      </c>
      <c r="E21" s="227">
        <v>0</v>
      </c>
      <c r="F21" s="227">
        <v>0</v>
      </c>
      <c r="G21" s="227"/>
    </row>
    <row r="22" spans="1:11" s="70" customFormat="1" x14ac:dyDescent="0.25">
      <c r="A22" s="250">
        <v>323</v>
      </c>
      <c r="B22" s="250"/>
      <c r="C22" s="250"/>
      <c r="D22" s="224" t="s">
        <v>116</v>
      </c>
      <c r="E22" s="225">
        <v>0</v>
      </c>
      <c r="F22" s="225">
        <f>SUM(F23:F29)</f>
        <v>7812.83</v>
      </c>
      <c r="G22" s="225"/>
    </row>
    <row r="23" spans="1:11" x14ac:dyDescent="0.25">
      <c r="A23" s="251">
        <v>3231</v>
      </c>
      <c r="B23" s="251"/>
      <c r="C23" s="251"/>
      <c r="D23" s="226" t="s">
        <v>117</v>
      </c>
      <c r="E23" s="227">
        <v>0</v>
      </c>
      <c r="F23" s="227">
        <v>1445.87</v>
      </c>
      <c r="G23" s="227"/>
    </row>
    <row r="24" spans="1:11" x14ac:dyDescent="0.25">
      <c r="A24" s="251">
        <v>3234</v>
      </c>
      <c r="B24" s="251"/>
      <c r="C24" s="251"/>
      <c r="D24" s="226" t="s">
        <v>120</v>
      </c>
      <c r="E24" s="227">
        <v>0</v>
      </c>
      <c r="F24" s="227">
        <v>1807.77</v>
      </c>
      <c r="G24" s="227"/>
    </row>
    <row r="25" spans="1:11" x14ac:dyDescent="0.25">
      <c r="A25" s="228">
        <v>3235</v>
      </c>
      <c r="B25" s="229"/>
      <c r="C25" s="230"/>
      <c r="D25" s="226" t="s">
        <v>121</v>
      </c>
      <c r="E25" s="227">
        <v>0</v>
      </c>
      <c r="F25" s="227">
        <v>1917.29</v>
      </c>
      <c r="G25" s="227"/>
    </row>
    <row r="26" spans="1:11" x14ac:dyDescent="0.25">
      <c r="A26" s="251">
        <v>3236</v>
      </c>
      <c r="B26" s="251"/>
      <c r="C26" s="251"/>
      <c r="D26" s="226" t="s">
        <v>122</v>
      </c>
      <c r="E26" s="227">
        <v>0</v>
      </c>
      <c r="F26" s="227">
        <v>0</v>
      </c>
      <c r="G26" s="227"/>
      <c r="J26" s="70"/>
      <c r="K26" s="70"/>
    </row>
    <row r="27" spans="1:11" x14ac:dyDescent="0.25">
      <c r="A27" s="251">
        <v>3237</v>
      </c>
      <c r="B27" s="251"/>
      <c r="C27" s="251"/>
      <c r="D27" s="226" t="s">
        <v>123</v>
      </c>
      <c r="E27" s="227">
        <v>0</v>
      </c>
      <c r="F27" s="227">
        <v>0</v>
      </c>
      <c r="G27" s="227"/>
      <c r="J27" s="70"/>
      <c r="K27" s="70"/>
    </row>
    <row r="28" spans="1:11" x14ac:dyDescent="0.25">
      <c r="A28" s="251">
        <v>3238</v>
      </c>
      <c r="B28" s="251"/>
      <c r="C28" s="251"/>
      <c r="D28" s="226" t="s">
        <v>124</v>
      </c>
      <c r="E28" s="227">
        <v>0</v>
      </c>
      <c r="F28" s="227">
        <v>1118.96</v>
      </c>
      <c r="G28" s="227"/>
    </row>
    <row r="29" spans="1:11" x14ac:dyDescent="0.25">
      <c r="A29" s="251">
        <v>3239</v>
      </c>
      <c r="B29" s="251"/>
      <c r="C29" s="251"/>
      <c r="D29" s="226" t="s">
        <v>125</v>
      </c>
      <c r="E29" s="227">
        <v>0</v>
      </c>
      <c r="F29" s="227">
        <v>1522.94</v>
      </c>
      <c r="G29" s="227"/>
      <c r="J29" s="232"/>
      <c r="K29" s="70"/>
    </row>
    <row r="30" spans="1:11" s="70" customFormat="1" ht="22.5" x14ac:dyDescent="0.25">
      <c r="A30" s="250">
        <v>329</v>
      </c>
      <c r="B30" s="250"/>
      <c r="C30" s="250"/>
      <c r="D30" s="224" t="s">
        <v>126</v>
      </c>
      <c r="E30" s="225">
        <v>0</v>
      </c>
      <c r="F30" s="225">
        <f>SUM(F31:F35)</f>
        <v>97.5</v>
      </c>
      <c r="G30" s="225"/>
    </row>
    <row r="31" spans="1:11" x14ac:dyDescent="0.25">
      <c r="A31" s="251">
        <v>3292</v>
      </c>
      <c r="B31" s="251"/>
      <c r="C31" s="251"/>
      <c r="D31" s="226" t="s">
        <v>128</v>
      </c>
      <c r="E31" s="227">
        <v>0</v>
      </c>
      <c r="F31" s="227">
        <v>0</v>
      </c>
      <c r="G31" s="227"/>
    </row>
    <row r="32" spans="1:11" x14ac:dyDescent="0.25">
      <c r="A32" s="251">
        <v>3293</v>
      </c>
      <c r="B32" s="251"/>
      <c r="C32" s="251"/>
      <c r="D32" s="226" t="s">
        <v>129</v>
      </c>
      <c r="E32" s="227">
        <v>0</v>
      </c>
      <c r="F32" s="227">
        <v>0</v>
      </c>
      <c r="G32" s="227"/>
      <c r="J32" s="70"/>
      <c r="K32" s="70"/>
    </row>
    <row r="33" spans="1:11" x14ac:dyDescent="0.25">
      <c r="A33" s="251">
        <v>3294</v>
      </c>
      <c r="B33" s="251"/>
      <c r="C33" s="251"/>
      <c r="D33" s="226" t="s">
        <v>130</v>
      </c>
      <c r="E33" s="227">
        <v>0</v>
      </c>
      <c r="F33" s="227">
        <v>97.5</v>
      </c>
      <c r="G33" s="227"/>
      <c r="J33" s="70"/>
      <c r="K33" s="70"/>
    </row>
    <row r="34" spans="1:11" x14ac:dyDescent="0.25">
      <c r="A34" s="251">
        <v>3295</v>
      </c>
      <c r="B34" s="251"/>
      <c r="C34" s="251"/>
      <c r="D34" s="226" t="s">
        <v>131</v>
      </c>
      <c r="E34" s="227">
        <v>0</v>
      </c>
      <c r="F34" s="227" t="s">
        <v>233</v>
      </c>
      <c r="G34" s="227"/>
      <c r="J34" s="70"/>
      <c r="K34" s="70"/>
    </row>
    <row r="35" spans="1:11" x14ac:dyDescent="0.25">
      <c r="A35" s="251">
        <v>3299</v>
      </c>
      <c r="B35" s="251"/>
      <c r="C35" s="251"/>
      <c r="D35" s="226" t="s">
        <v>126</v>
      </c>
      <c r="E35" s="227">
        <v>0</v>
      </c>
      <c r="F35" s="227">
        <v>0</v>
      </c>
      <c r="G35" s="227"/>
      <c r="J35" s="70"/>
      <c r="K35" s="70"/>
    </row>
    <row r="36" spans="1:11" s="70" customFormat="1" x14ac:dyDescent="0.25">
      <c r="A36" s="250">
        <v>34</v>
      </c>
      <c r="B36" s="250"/>
      <c r="C36" s="250"/>
      <c r="D36" s="224" t="s">
        <v>135</v>
      </c>
      <c r="E36" s="225">
        <v>0</v>
      </c>
      <c r="F36" s="225">
        <f>SUM(F37)</f>
        <v>447.78</v>
      </c>
      <c r="G36" s="225"/>
    </row>
    <row r="37" spans="1:11" s="70" customFormat="1" x14ac:dyDescent="0.25">
      <c r="A37" s="250">
        <v>343</v>
      </c>
      <c r="B37" s="250"/>
      <c r="C37" s="250"/>
      <c r="D37" s="224" t="s">
        <v>136</v>
      </c>
      <c r="E37" s="225">
        <v>0</v>
      </c>
      <c r="F37" s="225">
        <f>F38</f>
        <v>447.78</v>
      </c>
      <c r="G37" s="225"/>
    </row>
    <row r="38" spans="1:11" ht="20.25" customHeight="1" x14ac:dyDescent="0.25">
      <c r="A38" s="251">
        <v>3431</v>
      </c>
      <c r="B38" s="251"/>
      <c r="C38" s="251"/>
      <c r="D38" s="226" t="s">
        <v>137</v>
      </c>
      <c r="E38" s="227">
        <v>0</v>
      </c>
      <c r="F38" s="227">
        <v>447.78</v>
      </c>
      <c r="G38" s="227"/>
      <c r="J38" s="70"/>
      <c r="K38" s="70"/>
    </row>
    <row r="39" spans="1:11" s="70" customFormat="1" ht="24" customHeight="1" x14ac:dyDescent="0.25">
      <c r="A39" s="250">
        <v>37</v>
      </c>
      <c r="B39" s="250"/>
      <c r="C39" s="250"/>
      <c r="D39" s="224" t="s">
        <v>234</v>
      </c>
      <c r="E39" s="225">
        <v>0</v>
      </c>
      <c r="F39" s="225">
        <f>F40</f>
        <v>0</v>
      </c>
      <c r="G39" s="225"/>
      <c r="I39" s="232"/>
    </row>
    <row r="40" spans="1:11" s="70" customFormat="1" ht="21" customHeight="1" x14ac:dyDescent="0.25">
      <c r="A40" s="250">
        <v>372</v>
      </c>
      <c r="B40" s="250"/>
      <c r="C40" s="250"/>
      <c r="D40" s="224" t="s">
        <v>143</v>
      </c>
      <c r="E40" s="225">
        <f>E41</f>
        <v>0</v>
      </c>
      <c r="F40" s="225">
        <f>F41</f>
        <v>0</v>
      </c>
      <c r="G40" s="225"/>
    </row>
    <row r="41" spans="1:11" ht="18.75" customHeight="1" x14ac:dyDescent="0.25">
      <c r="A41" s="251">
        <v>3722</v>
      </c>
      <c r="B41" s="251"/>
      <c r="C41" s="251"/>
      <c r="D41" s="226" t="s">
        <v>145</v>
      </c>
      <c r="E41" s="227">
        <v>0</v>
      </c>
      <c r="F41" s="227">
        <v>0</v>
      </c>
      <c r="G41" s="227"/>
      <c r="J41" s="70"/>
      <c r="K41" s="70"/>
    </row>
    <row r="42" spans="1:11" s="70" customFormat="1" ht="22.5" customHeight="1" x14ac:dyDescent="0.25">
      <c r="A42" s="246" t="s">
        <v>235</v>
      </c>
      <c r="B42" s="246"/>
      <c r="C42" s="246"/>
      <c r="D42" s="218" t="s">
        <v>236</v>
      </c>
      <c r="E42" s="219">
        <f t="shared" ref="E42:F44" si="0">E43</f>
        <v>9482</v>
      </c>
      <c r="F42" s="219">
        <f t="shared" si="0"/>
        <v>4055.6099999999997</v>
      </c>
      <c r="G42" s="219">
        <v>289</v>
      </c>
    </row>
    <row r="43" spans="1:11" s="70" customFormat="1" ht="25.5" customHeight="1" x14ac:dyDescent="0.25">
      <c r="A43" s="248" t="s">
        <v>227</v>
      </c>
      <c r="B43" s="248"/>
      <c r="C43" s="248"/>
      <c r="D43" s="222" t="s">
        <v>237</v>
      </c>
      <c r="E43" s="223">
        <f t="shared" si="0"/>
        <v>9482</v>
      </c>
      <c r="F43" s="223">
        <f t="shared" si="0"/>
        <v>4055.6099999999997</v>
      </c>
      <c r="G43" s="223">
        <v>289</v>
      </c>
    </row>
    <row r="44" spans="1:11" s="70" customFormat="1" x14ac:dyDescent="0.25">
      <c r="A44" s="252">
        <v>3</v>
      </c>
      <c r="B44" s="252"/>
      <c r="C44" s="252"/>
      <c r="D44" s="224" t="s">
        <v>95</v>
      </c>
      <c r="E44" s="225">
        <f t="shared" si="0"/>
        <v>9482</v>
      </c>
      <c r="F44" s="225">
        <f t="shared" si="0"/>
        <v>4055.6099999999997</v>
      </c>
      <c r="G44" s="225"/>
    </row>
    <row r="45" spans="1:11" s="70" customFormat="1" x14ac:dyDescent="0.25">
      <c r="A45" s="250">
        <v>32</v>
      </c>
      <c r="B45" s="250"/>
      <c r="C45" s="250"/>
      <c r="D45" s="224" t="s">
        <v>103</v>
      </c>
      <c r="E45" s="225">
        <v>9482</v>
      </c>
      <c r="F45" s="225">
        <f>F46+F48</f>
        <v>4055.6099999999997</v>
      </c>
      <c r="G45" s="225"/>
    </row>
    <row r="46" spans="1:11" s="70" customFormat="1" x14ac:dyDescent="0.25">
      <c r="A46" s="250">
        <v>322</v>
      </c>
      <c r="B46" s="250"/>
      <c r="C46" s="250"/>
      <c r="D46" s="224" t="s">
        <v>109</v>
      </c>
      <c r="E46" s="225">
        <v>0</v>
      </c>
      <c r="F46" s="225">
        <f>F47</f>
        <v>1500.26</v>
      </c>
      <c r="G46" s="225"/>
    </row>
    <row r="47" spans="1:11" ht="22.5" x14ac:dyDescent="0.25">
      <c r="A47" s="251">
        <v>3224</v>
      </c>
      <c r="B47" s="251"/>
      <c r="C47" s="251"/>
      <c r="D47" s="226" t="s">
        <v>238</v>
      </c>
      <c r="E47" s="227">
        <v>0</v>
      </c>
      <c r="F47" s="227">
        <v>1500.26</v>
      </c>
      <c r="G47" s="227"/>
      <c r="J47" s="70"/>
      <c r="K47" s="70"/>
    </row>
    <row r="48" spans="1:11" s="70" customFormat="1" x14ac:dyDescent="0.25">
      <c r="A48" s="250">
        <v>323</v>
      </c>
      <c r="B48" s="250"/>
      <c r="C48" s="250"/>
      <c r="D48" s="224" t="s">
        <v>116</v>
      </c>
      <c r="E48" s="225">
        <f>E49+E50</f>
        <v>0</v>
      </c>
      <c r="F48" s="225">
        <f>F49+F50</f>
        <v>2555.35</v>
      </c>
      <c r="G48" s="225"/>
    </row>
    <row r="49" spans="1:11" ht="22.5" x14ac:dyDescent="0.25">
      <c r="A49" s="251">
        <v>3232</v>
      </c>
      <c r="B49" s="251"/>
      <c r="C49" s="251"/>
      <c r="D49" s="226" t="s">
        <v>239</v>
      </c>
      <c r="E49" s="227">
        <v>0</v>
      </c>
      <c r="F49" s="227">
        <v>2555.35</v>
      </c>
      <c r="G49" s="227"/>
      <c r="J49" s="70"/>
      <c r="K49" s="70"/>
    </row>
    <row r="50" spans="1:11" x14ac:dyDescent="0.25">
      <c r="A50" s="251">
        <v>3237</v>
      </c>
      <c r="B50" s="251"/>
      <c r="C50" s="251"/>
      <c r="D50" s="226" t="s">
        <v>123</v>
      </c>
      <c r="E50" s="227">
        <v>0</v>
      </c>
      <c r="F50" s="227">
        <v>0</v>
      </c>
      <c r="G50" s="227"/>
      <c r="J50" s="70"/>
      <c r="K50" s="70"/>
    </row>
    <row r="51" spans="1:11" s="70" customFormat="1" ht="15" customHeight="1" x14ac:dyDescent="0.25">
      <c r="A51" s="246" t="s">
        <v>240</v>
      </c>
      <c r="B51" s="246"/>
      <c r="C51" s="246"/>
      <c r="D51" s="218" t="s">
        <v>241</v>
      </c>
      <c r="E51" s="219">
        <f t="shared" ref="E51:F54" si="1">E52</f>
        <v>0</v>
      </c>
      <c r="F51" s="219">
        <f t="shared" si="1"/>
        <v>0</v>
      </c>
      <c r="G51" s="219">
        <v>0</v>
      </c>
    </row>
    <row r="52" spans="1:11" s="70" customFormat="1" ht="15" customHeight="1" x14ac:dyDescent="0.25">
      <c r="A52" s="248" t="s">
        <v>242</v>
      </c>
      <c r="B52" s="248"/>
      <c r="C52" s="248"/>
      <c r="D52" s="222" t="s">
        <v>75</v>
      </c>
      <c r="E52" s="223">
        <f t="shared" si="1"/>
        <v>0</v>
      </c>
      <c r="F52" s="223">
        <f t="shared" si="1"/>
        <v>0</v>
      </c>
      <c r="G52" s="223">
        <v>0</v>
      </c>
    </row>
    <row r="53" spans="1:11" s="70" customFormat="1" x14ac:dyDescent="0.25">
      <c r="A53" s="252">
        <v>3</v>
      </c>
      <c r="B53" s="252"/>
      <c r="C53" s="252"/>
      <c r="D53" s="224" t="s">
        <v>95</v>
      </c>
      <c r="E53" s="225">
        <f t="shared" si="1"/>
        <v>0</v>
      </c>
      <c r="F53" s="225">
        <f t="shared" si="1"/>
        <v>0</v>
      </c>
      <c r="G53" s="225"/>
    </row>
    <row r="54" spans="1:11" s="70" customFormat="1" x14ac:dyDescent="0.25">
      <c r="A54" s="250">
        <v>32</v>
      </c>
      <c r="B54" s="250"/>
      <c r="C54" s="250"/>
      <c r="D54" s="224" t="s">
        <v>103</v>
      </c>
      <c r="E54" s="225">
        <f t="shared" si="1"/>
        <v>0</v>
      </c>
      <c r="F54" s="225">
        <f t="shared" si="1"/>
        <v>0</v>
      </c>
      <c r="G54" s="225"/>
    </row>
    <row r="55" spans="1:11" s="70" customFormat="1" x14ac:dyDescent="0.25">
      <c r="A55" s="250">
        <v>322</v>
      </c>
      <c r="B55" s="250"/>
      <c r="C55" s="250"/>
      <c r="D55" s="224" t="s">
        <v>109</v>
      </c>
      <c r="E55" s="225">
        <f>E56</f>
        <v>0</v>
      </c>
      <c r="F55" s="225">
        <v>0</v>
      </c>
      <c r="G55" s="225"/>
    </row>
    <row r="56" spans="1:11" x14ac:dyDescent="0.25">
      <c r="A56" s="251">
        <v>3223</v>
      </c>
      <c r="B56" s="251"/>
      <c r="C56" s="251"/>
      <c r="D56" s="226" t="s">
        <v>112</v>
      </c>
      <c r="E56" s="227">
        <v>0</v>
      </c>
      <c r="F56" s="227">
        <v>0</v>
      </c>
      <c r="G56" s="233"/>
      <c r="J56" s="234"/>
      <c r="K56" s="234"/>
    </row>
    <row r="57" spans="1:11" s="70" customFormat="1" ht="15" customHeight="1" x14ac:dyDescent="0.25">
      <c r="A57" s="246" t="s">
        <v>243</v>
      </c>
      <c r="B57" s="246"/>
      <c r="C57" s="246"/>
      <c r="D57" s="218" t="s">
        <v>244</v>
      </c>
      <c r="E57" s="219">
        <v>0</v>
      </c>
      <c r="F57" s="219">
        <v>0</v>
      </c>
      <c r="G57" s="219">
        <v>0</v>
      </c>
    </row>
    <row r="58" spans="1:11" s="70" customFormat="1" ht="15" customHeight="1" x14ac:dyDescent="0.25">
      <c r="A58" s="253" t="s">
        <v>226</v>
      </c>
      <c r="B58" s="253"/>
      <c r="C58" s="253"/>
      <c r="D58" s="235" t="s">
        <v>245</v>
      </c>
      <c r="E58" s="236">
        <f t="shared" ref="E58:G59" si="2">E59</f>
        <v>0</v>
      </c>
      <c r="F58" s="236">
        <f t="shared" si="2"/>
        <v>0</v>
      </c>
      <c r="G58" s="236">
        <f t="shared" si="2"/>
        <v>0</v>
      </c>
    </row>
    <row r="59" spans="1:11" s="70" customFormat="1" ht="15" customHeight="1" x14ac:dyDescent="0.25">
      <c r="A59" s="248" t="s">
        <v>242</v>
      </c>
      <c r="B59" s="248"/>
      <c r="C59" s="248"/>
      <c r="D59" s="222" t="s">
        <v>75</v>
      </c>
      <c r="E59" s="223">
        <f t="shared" si="2"/>
        <v>0</v>
      </c>
      <c r="F59" s="223">
        <f t="shared" si="2"/>
        <v>0</v>
      </c>
      <c r="G59" s="223">
        <f t="shared" si="2"/>
        <v>0</v>
      </c>
    </row>
    <row r="60" spans="1:11" s="70" customFormat="1" x14ac:dyDescent="0.25">
      <c r="A60" s="252">
        <v>3</v>
      </c>
      <c r="B60" s="252"/>
      <c r="C60" s="252"/>
      <c r="D60" s="224" t="s">
        <v>95</v>
      </c>
      <c r="E60" s="225">
        <f t="shared" ref="E60:F62" si="3">E61</f>
        <v>0</v>
      </c>
      <c r="F60" s="225">
        <f t="shared" si="3"/>
        <v>0</v>
      </c>
      <c r="G60" s="225"/>
    </row>
    <row r="61" spans="1:11" s="70" customFormat="1" x14ac:dyDescent="0.25">
      <c r="A61" s="250">
        <v>32</v>
      </c>
      <c r="B61" s="250"/>
      <c r="C61" s="250"/>
      <c r="D61" s="224" t="s">
        <v>103</v>
      </c>
      <c r="E61" s="225">
        <f t="shared" si="3"/>
        <v>0</v>
      </c>
      <c r="F61" s="225">
        <f t="shared" si="3"/>
        <v>0</v>
      </c>
      <c r="G61" s="225"/>
    </row>
    <row r="62" spans="1:11" s="70" customFormat="1" x14ac:dyDescent="0.25">
      <c r="A62" s="250">
        <v>323</v>
      </c>
      <c r="B62" s="250"/>
      <c r="C62" s="250"/>
      <c r="D62" s="224" t="s">
        <v>116</v>
      </c>
      <c r="E62" s="225">
        <f t="shared" si="3"/>
        <v>0</v>
      </c>
      <c r="F62" s="225">
        <f t="shared" si="3"/>
        <v>0</v>
      </c>
      <c r="G62" s="225"/>
    </row>
    <row r="63" spans="1:11" x14ac:dyDescent="0.25">
      <c r="A63" s="251">
        <v>3237</v>
      </c>
      <c r="B63" s="251"/>
      <c r="C63" s="251"/>
      <c r="D63" s="226" t="s">
        <v>123</v>
      </c>
      <c r="E63" s="227"/>
      <c r="F63" s="227"/>
      <c r="G63" s="233"/>
    </row>
    <row r="64" spans="1:11" s="70" customFormat="1" ht="15" customHeight="1" x14ac:dyDescent="0.25">
      <c r="A64" s="246" t="s">
        <v>246</v>
      </c>
      <c r="B64" s="246"/>
      <c r="C64" s="246"/>
      <c r="D64" s="218" t="s">
        <v>247</v>
      </c>
      <c r="E64" s="219">
        <f>E65</f>
        <v>1332</v>
      </c>
      <c r="F64" s="219">
        <f>F65</f>
        <v>0</v>
      </c>
      <c r="G64" s="219">
        <f>G65</f>
        <v>0</v>
      </c>
      <c r="J64" s="232"/>
      <c r="K64" s="232"/>
    </row>
    <row r="65" spans="1:7" s="70" customFormat="1" ht="15" customHeight="1" x14ac:dyDescent="0.25">
      <c r="A65" s="248" t="s">
        <v>242</v>
      </c>
      <c r="B65" s="248"/>
      <c r="C65" s="248"/>
      <c r="D65" s="222" t="s">
        <v>75</v>
      </c>
      <c r="E65" s="223">
        <f>E66</f>
        <v>1332</v>
      </c>
      <c r="F65" s="223">
        <f>F66</f>
        <v>0</v>
      </c>
      <c r="G65" s="223">
        <v>0</v>
      </c>
    </row>
    <row r="66" spans="1:7" s="70" customFormat="1" x14ac:dyDescent="0.25">
      <c r="A66" s="252">
        <v>3</v>
      </c>
      <c r="B66" s="252"/>
      <c r="C66" s="252"/>
      <c r="D66" s="224" t="s">
        <v>95</v>
      </c>
      <c r="E66" s="225">
        <f>E67</f>
        <v>1332</v>
      </c>
      <c r="F66" s="225">
        <f>F67</f>
        <v>0</v>
      </c>
      <c r="G66" s="225"/>
    </row>
    <row r="67" spans="1:7" s="70" customFormat="1" x14ac:dyDescent="0.25">
      <c r="A67" s="250">
        <v>32</v>
      </c>
      <c r="B67" s="250"/>
      <c r="C67" s="250"/>
      <c r="D67" s="224" t="s">
        <v>103</v>
      </c>
      <c r="E67" s="225">
        <v>1332</v>
      </c>
      <c r="F67" s="225">
        <v>0</v>
      </c>
      <c r="G67" s="225"/>
    </row>
    <row r="68" spans="1:7" s="70" customFormat="1" x14ac:dyDescent="0.25">
      <c r="A68" s="250">
        <v>321</v>
      </c>
      <c r="B68" s="250"/>
      <c r="C68" s="250"/>
      <c r="D68" s="224" t="s">
        <v>104</v>
      </c>
      <c r="E68" s="225">
        <v>0</v>
      </c>
      <c r="F68" s="225">
        <f>F69+F70</f>
        <v>0</v>
      </c>
      <c r="G68" s="225"/>
    </row>
    <row r="69" spans="1:7" x14ac:dyDescent="0.25">
      <c r="A69" s="251">
        <v>3211</v>
      </c>
      <c r="B69" s="251"/>
      <c r="C69" s="251"/>
      <c r="D69" s="226" t="s">
        <v>105</v>
      </c>
      <c r="E69" s="227">
        <v>0</v>
      </c>
      <c r="F69" s="227"/>
      <c r="G69" s="227"/>
    </row>
    <row r="70" spans="1:7" x14ac:dyDescent="0.25">
      <c r="A70" s="251">
        <v>3213</v>
      </c>
      <c r="B70" s="251"/>
      <c r="C70" s="251"/>
      <c r="D70" s="226" t="s">
        <v>229</v>
      </c>
      <c r="E70" s="227">
        <v>0</v>
      </c>
      <c r="F70" s="227"/>
      <c r="G70" s="227"/>
    </row>
    <row r="71" spans="1:7" s="70" customFormat="1" x14ac:dyDescent="0.25">
      <c r="A71" s="250">
        <v>323</v>
      </c>
      <c r="B71" s="250"/>
      <c r="C71" s="250"/>
      <c r="D71" s="224" t="s">
        <v>116</v>
      </c>
      <c r="E71" s="225">
        <v>0</v>
      </c>
      <c r="F71" s="225">
        <f>F72</f>
        <v>0</v>
      </c>
      <c r="G71" s="225"/>
    </row>
    <row r="72" spans="1:7" x14ac:dyDescent="0.25">
      <c r="A72" s="251">
        <v>3237</v>
      </c>
      <c r="B72" s="251"/>
      <c r="C72" s="251"/>
      <c r="D72" s="226" t="s">
        <v>123</v>
      </c>
      <c r="E72" s="227">
        <v>0</v>
      </c>
      <c r="F72" s="227"/>
      <c r="G72" s="227"/>
    </row>
    <row r="73" spans="1:7" s="70" customFormat="1" ht="22.5" x14ac:dyDescent="0.25">
      <c r="A73" s="250">
        <v>329</v>
      </c>
      <c r="B73" s="250"/>
      <c r="C73" s="250"/>
      <c r="D73" s="224" t="s">
        <v>126</v>
      </c>
      <c r="E73" s="225">
        <v>0</v>
      </c>
      <c r="F73" s="225">
        <f>F74</f>
        <v>0</v>
      </c>
      <c r="G73" s="225"/>
    </row>
    <row r="74" spans="1:7" x14ac:dyDescent="0.25">
      <c r="A74" s="251">
        <v>3299</v>
      </c>
      <c r="B74" s="251"/>
      <c r="C74" s="251"/>
      <c r="D74" s="226" t="s">
        <v>126</v>
      </c>
      <c r="E74" s="227">
        <v>0</v>
      </c>
      <c r="F74" s="227">
        <v>0</v>
      </c>
      <c r="G74" s="227"/>
    </row>
    <row r="75" spans="1:7" s="70" customFormat="1" ht="15" customHeight="1" x14ac:dyDescent="0.25">
      <c r="A75" s="246" t="s">
        <v>248</v>
      </c>
      <c r="B75" s="246"/>
      <c r="C75" s="246"/>
      <c r="D75" s="218" t="s">
        <v>249</v>
      </c>
      <c r="E75" s="219">
        <f>E76</f>
        <v>3000</v>
      </c>
      <c r="F75" s="219">
        <f>F76</f>
        <v>783.1</v>
      </c>
      <c r="G75" s="219">
        <f>G76</f>
        <v>26</v>
      </c>
    </row>
    <row r="76" spans="1:7" s="70" customFormat="1" ht="15" customHeight="1" x14ac:dyDescent="0.25">
      <c r="A76" s="248" t="s">
        <v>242</v>
      </c>
      <c r="B76" s="248"/>
      <c r="C76" s="248"/>
      <c r="D76" s="222" t="s">
        <v>75</v>
      </c>
      <c r="E76" s="223">
        <f>E77</f>
        <v>3000</v>
      </c>
      <c r="F76" s="223">
        <f>F77</f>
        <v>783.1</v>
      </c>
      <c r="G76" s="223">
        <v>26</v>
      </c>
    </row>
    <row r="77" spans="1:7" s="70" customFormat="1" x14ac:dyDescent="0.25">
      <c r="A77" s="252">
        <v>3</v>
      </c>
      <c r="B77" s="252"/>
      <c r="C77" s="252"/>
      <c r="D77" s="224" t="s">
        <v>95</v>
      </c>
      <c r="E77" s="225">
        <f>E78</f>
        <v>3000</v>
      </c>
      <c r="F77" s="225">
        <f>F78</f>
        <v>783.1</v>
      </c>
      <c r="G77" s="225"/>
    </row>
    <row r="78" spans="1:7" s="70" customFormat="1" x14ac:dyDescent="0.25">
      <c r="A78" s="250">
        <v>32</v>
      </c>
      <c r="B78" s="250"/>
      <c r="C78" s="250"/>
      <c r="D78" s="224" t="s">
        <v>103</v>
      </c>
      <c r="E78" s="225">
        <v>3000</v>
      </c>
      <c r="F78" s="225">
        <f>F79</f>
        <v>783.1</v>
      </c>
      <c r="G78" s="225"/>
    </row>
    <row r="79" spans="1:7" s="70" customFormat="1" ht="22.5" x14ac:dyDescent="0.25">
      <c r="A79" s="250">
        <v>329</v>
      </c>
      <c r="B79" s="250"/>
      <c r="C79" s="250"/>
      <c r="D79" s="224" t="s">
        <v>126</v>
      </c>
      <c r="E79" s="225">
        <v>0</v>
      </c>
      <c r="F79" s="225">
        <f>SUM(F80:F81)</f>
        <v>783.1</v>
      </c>
      <c r="G79" s="225"/>
    </row>
    <row r="80" spans="1:7" ht="22.5" x14ac:dyDescent="0.25">
      <c r="A80" s="251">
        <v>3291</v>
      </c>
      <c r="B80" s="251"/>
      <c r="C80" s="251"/>
      <c r="D80" s="226" t="s">
        <v>250</v>
      </c>
      <c r="E80" s="227">
        <v>0</v>
      </c>
      <c r="F80" s="227">
        <v>312.5</v>
      </c>
      <c r="G80" s="227"/>
    </row>
    <row r="81" spans="1:7" x14ac:dyDescent="0.25">
      <c r="A81" s="251">
        <v>3299</v>
      </c>
      <c r="B81" s="251"/>
      <c r="C81" s="251"/>
      <c r="D81" s="226" t="s">
        <v>126</v>
      </c>
      <c r="E81" s="227">
        <v>0</v>
      </c>
      <c r="F81" s="227">
        <v>470.6</v>
      </c>
      <c r="G81" s="227"/>
    </row>
    <row r="82" spans="1:7" ht="15" customHeight="1" x14ac:dyDescent="0.25">
      <c r="A82" s="246" t="s">
        <v>251</v>
      </c>
      <c r="B82" s="246"/>
      <c r="C82" s="246"/>
      <c r="D82" s="218" t="s">
        <v>252</v>
      </c>
      <c r="E82" s="219">
        <f>E83</f>
        <v>0</v>
      </c>
      <c r="F82" s="219">
        <f>F83</f>
        <v>0</v>
      </c>
      <c r="G82" s="219">
        <f>G83</f>
        <v>0</v>
      </c>
    </row>
    <row r="83" spans="1:7" ht="15" customHeight="1" x14ac:dyDescent="0.25">
      <c r="A83" s="248" t="s">
        <v>242</v>
      </c>
      <c r="B83" s="248"/>
      <c r="C83" s="248"/>
      <c r="D83" s="222" t="s">
        <v>75</v>
      </c>
      <c r="E83" s="223">
        <f>E84</f>
        <v>0</v>
      </c>
      <c r="F83" s="223">
        <f>F84</f>
        <v>0</v>
      </c>
      <c r="G83" s="223">
        <v>0</v>
      </c>
    </row>
    <row r="84" spans="1:7" x14ac:dyDescent="0.25">
      <c r="A84" s="252">
        <v>3</v>
      </c>
      <c r="B84" s="252"/>
      <c r="C84" s="252"/>
      <c r="D84" s="224" t="s">
        <v>95</v>
      </c>
      <c r="E84" s="225">
        <f>E85</f>
        <v>0</v>
      </c>
      <c r="F84" s="225">
        <v>0</v>
      </c>
      <c r="G84" s="225"/>
    </row>
    <row r="85" spans="1:7" x14ac:dyDescent="0.25">
      <c r="A85" s="250">
        <v>32</v>
      </c>
      <c r="B85" s="250"/>
      <c r="C85" s="250"/>
      <c r="D85" s="224" t="s">
        <v>103</v>
      </c>
      <c r="E85" s="225">
        <f>E86</f>
        <v>0</v>
      </c>
      <c r="F85" s="225">
        <v>0</v>
      </c>
      <c r="G85" s="225"/>
    </row>
    <row r="86" spans="1:7" x14ac:dyDescent="0.25">
      <c r="A86" s="250">
        <v>323</v>
      </c>
      <c r="B86" s="250"/>
      <c r="C86" s="250"/>
      <c r="D86" s="224" t="s">
        <v>116</v>
      </c>
      <c r="E86" s="225">
        <f>E87</f>
        <v>0</v>
      </c>
      <c r="F86" s="225">
        <v>0</v>
      </c>
      <c r="G86" s="225"/>
    </row>
    <row r="87" spans="1:7" x14ac:dyDescent="0.25">
      <c r="A87" s="251">
        <v>3237</v>
      </c>
      <c r="B87" s="251"/>
      <c r="C87" s="251"/>
      <c r="D87" s="226" t="s">
        <v>123</v>
      </c>
      <c r="E87" s="227">
        <v>0</v>
      </c>
      <c r="F87" s="227">
        <v>0</v>
      </c>
      <c r="G87" s="227"/>
    </row>
    <row r="88" spans="1:7" s="70" customFormat="1" ht="15" customHeight="1" x14ac:dyDescent="0.25">
      <c r="A88" s="246" t="s">
        <v>253</v>
      </c>
      <c r="B88" s="246"/>
      <c r="C88" s="246"/>
      <c r="D88" s="218" t="s">
        <v>254</v>
      </c>
      <c r="E88" s="219">
        <f>E89</f>
        <v>530.89</v>
      </c>
      <c r="F88" s="219">
        <f>F89</f>
        <v>0</v>
      </c>
      <c r="G88" s="219">
        <v>0</v>
      </c>
    </row>
    <row r="89" spans="1:7" s="70" customFormat="1" ht="15" customHeight="1" x14ac:dyDescent="0.25">
      <c r="A89" s="248" t="s">
        <v>242</v>
      </c>
      <c r="B89" s="248"/>
      <c r="C89" s="248"/>
      <c r="D89" s="222" t="s">
        <v>75</v>
      </c>
      <c r="E89" s="223">
        <f>E90</f>
        <v>530.89</v>
      </c>
      <c r="F89" s="223">
        <f>F90</f>
        <v>0</v>
      </c>
      <c r="G89" s="223">
        <v>0</v>
      </c>
    </row>
    <row r="90" spans="1:7" s="70" customFormat="1" x14ac:dyDescent="0.25">
      <c r="A90" s="252">
        <v>3</v>
      </c>
      <c r="B90" s="252"/>
      <c r="C90" s="252"/>
      <c r="D90" s="224" t="s">
        <v>95</v>
      </c>
      <c r="E90" s="225">
        <f>E91</f>
        <v>530.89</v>
      </c>
      <c r="F90" s="225">
        <v>0</v>
      </c>
      <c r="G90" s="225"/>
    </row>
    <row r="91" spans="1:7" s="70" customFormat="1" x14ac:dyDescent="0.25">
      <c r="A91" s="250">
        <v>32</v>
      </c>
      <c r="B91" s="250"/>
      <c r="C91" s="250"/>
      <c r="D91" s="224" t="s">
        <v>103</v>
      </c>
      <c r="E91" s="225">
        <v>530.89</v>
      </c>
      <c r="F91" s="225">
        <v>0</v>
      </c>
      <c r="G91" s="225"/>
    </row>
    <row r="92" spans="1:7" s="70" customFormat="1" x14ac:dyDescent="0.25">
      <c r="A92" s="250">
        <v>323</v>
      </c>
      <c r="B92" s="250"/>
      <c r="C92" s="250"/>
      <c r="D92" s="224" t="s">
        <v>116</v>
      </c>
      <c r="E92" s="225">
        <v>0</v>
      </c>
      <c r="F92" s="225">
        <v>0</v>
      </c>
      <c r="G92" s="225"/>
    </row>
    <row r="93" spans="1:7" x14ac:dyDescent="0.25">
      <c r="A93" s="251">
        <v>3237</v>
      </c>
      <c r="B93" s="251"/>
      <c r="C93" s="251"/>
      <c r="D93" s="226" t="s">
        <v>123</v>
      </c>
      <c r="E93" s="227">
        <v>0</v>
      </c>
      <c r="F93" s="227">
        <v>0</v>
      </c>
      <c r="G93" s="227"/>
    </row>
    <row r="94" spans="1:7" s="70" customFormat="1" ht="15" customHeight="1" x14ac:dyDescent="0.25">
      <c r="A94" s="246" t="s">
        <v>255</v>
      </c>
      <c r="B94" s="246"/>
      <c r="C94" s="246"/>
      <c r="D94" s="218" t="s">
        <v>256</v>
      </c>
      <c r="E94" s="219">
        <f t="shared" ref="E94:G95" si="4">E95</f>
        <v>0</v>
      </c>
      <c r="F94" s="219">
        <f t="shared" si="4"/>
        <v>0</v>
      </c>
      <c r="G94" s="219">
        <f t="shared" si="4"/>
        <v>0</v>
      </c>
    </row>
    <row r="95" spans="1:7" s="70" customFormat="1" ht="15" customHeight="1" x14ac:dyDescent="0.25">
      <c r="A95" s="248" t="s">
        <v>242</v>
      </c>
      <c r="B95" s="248"/>
      <c r="C95" s="248"/>
      <c r="D95" s="222" t="s">
        <v>75</v>
      </c>
      <c r="E95" s="223">
        <f t="shared" si="4"/>
        <v>0</v>
      </c>
      <c r="F95" s="223">
        <f t="shared" si="4"/>
        <v>0</v>
      </c>
      <c r="G95" s="223">
        <f t="shared" si="4"/>
        <v>0</v>
      </c>
    </row>
    <row r="96" spans="1:7" s="70" customFormat="1" x14ac:dyDescent="0.25">
      <c r="A96" s="252">
        <v>3</v>
      </c>
      <c r="B96" s="252"/>
      <c r="C96" s="252"/>
      <c r="D96" s="224" t="s">
        <v>95</v>
      </c>
      <c r="E96" s="225">
        <f>E97+E104</f>
        <v>0</v>
      </c>
      <c r="F96" s="225">
        <f>F97+F104</f>
        <v>0</v>
      </c>
      <c r="G96" s="225"/>
    </row>
    <row r="97" spans="1:7" s="70" customFormat="1" x14ac:dyDescent="0.25">
      <c r="A97" s="250">
        <v>31</v>
      </c>
      <c r="B97" s="250"/>
      <c r="C97" s="250"/>
      <c r="D97" s="224" t="s">
        <v>96</v>
      </c>
      <c r="E97" s="225">
        <f>E98+E100+E102</f>
        <v>0</v>
      </c>
      <c r="F97" s="225">
        <f>F98+F100+F102</f>
        <v>0</v>
      </c>
      <c r="G97" s="225"/>
    </row>
    <row r="98" spans="1:7" s="70" customFormat="1" x14ac:dyDescent="0.25">
      <c r="A98" s="250">
        <v>311</v>
      </c>
      <c r="B98" s="250"/>
      <c r="C98" s="250"/>
      <c r="D98" s="224" t="s">
        <v>257</v>
      </c>
      <c r="E98" s="225">
        <f>E99</f>
        <v>0</v>
      </c>
      <c r="F98" s="225">
        <f>F99</f>
        <v>0</v>
      </c>
      <c r="G98" s="225"/>
    </row>
    <row r="99" spans="1:7" x14ac:dyDescent="0.25">
      <c r="A99" s="251">
        <v>3111</v>
      </c>
      <c r="B99" s="251"/>
      <c r="C99" s="251"/>
      <c r="D99" s="226" t="s">
        <v>98</v>
      </c>
      <c r="E99" s="237">
        <v>0</v>
      </c>
      <c r="F99" s="237"/>
      <c r="G99" s="237"/>
    </row>
    <row r="100" spans="1:7" s="70" customFormat="1" x14ac:dyDescent="0.25">
      <c r="A100" s="250">
        <v>312</v>
      </c>
      <c r="B100" s="250"/>
      <c r="C100" s="250"/>
      <c r="D100" s="224" t="s">
        <v>99</v>
      </c>
      <c r="E100" s="225">
        <f>E101</f>
        <v>0</v>
      </c>
      <c r="F100" s="225">
        <f>F101</f>
        <v>0</v>
      </c>
      <c r="G100" s="225"/>
    </row>
    <row r="101" spans="1:7" x14ac:dyDescent="0.25">
      <c r="A101" s="251">
        <v>3121</v>
      </c>
      <c r="B101" s="251"/>
      <c r="C101" s="251"/>
      <c r="D101" s="226" t="s">
        <v>99</v>
      </c>
      <c r="E101" s="237">
        <v>0</v>
      </c>
      <c r="F101" s="237"/>
      <c r="G101" s="237"/>
    </row>
    <row r="102" spans="1:7" s="70" customFormat="1" x14ac:dyDescent="0.25">
      <c r="A102" s="250">
        <v>313</v>
      </c>
      <c r="B102" s="250"/>
      <c r="C102" s="250"/>
      <c r="D102" s="224" t="s">
        <v>100</v>
      </c>
      <c r="E102" s="225">
        <f>E103</f>
        <v>0</v>
      </c>
      <c r="F102" s="225">
        <f>F103</f>
        <v>0</v>
      </c>
      <c r="G102" s="225"/>
    </row>
    <row r="103" spans="1:7" ht="22.5" x14ac:dyDescent="0.25">
      <c r="A103" s="251">
        <v>3132</v>
      </c>
      <c r="B103" s="251"/>
      <c r="C103" s="251"/>
      <c r="D103" s="226" t="s">
        <v>101</v>
      </c>
      <c r="E103" s="237">
        <v>0</v>
      </c>
      <c r="F103" s="237"/>
      <c r="G103" s="237"/>
    </row>
    <row r="104" spans="1:7" s="70" customFormat="1" x14ac:dyDescent="0.25">
      <c r="A104" s="250">
        <v>32</v>
      </c>
      <c r="B104" s="250"/>
      <c r="C104" s="250"/>
      <c r="D104" s="224" t="s">
        <v>258</v>
      </c>
      <c r="E104" s="225">
        <f>E105</f>
        <v>0</v>
      </c>
      <c r="F104" s="225">
        <f>F105</f>
        <v>0</v>
      </c>
      <c r="G104" s="225"/>
    </row>
    <row r="105" spans="1:7" s="70" customFormat="1" x14ac:dyDescent="0.25">
      <c r="A105" s="250">
        <v>321</v>
      </c>
      <c r="B105" s="250"/>
      <c r="C105" s="250"/>
      <c r="D105" s="224" t="s">
        <v>104</v>
      </c>
      <c r="E105" s="225">
        <f>E106+E107</f>
        <v>0</v>
      </c>
      <c r="F105" s="225">
        <f>F106+F107</f>
        <v>0</v>
      </c>
      <c r="G105" s="225"/>
    </row>
    <row r="106" spans="1:7" x14ac:dyDescent="0.25">
      <c r="A106" s="251">
        <v>3211</v>
      </c>
      <c r="B106" s="251"/>
      <c r="C106" s="251"/>
      <c r="D106" s="226" t="s">
        <v>105</v>
      </c>
      <c r="E106" s="237">
        <v>0</v>
      </c>
      <c r="F106" s="237"/>
      <c r="G106" s="237"/>
    </row>
    <row r="107" spans="1:7" ht="22.5" x14ac:dyDescent="0.25">
      <c r="A107" s="251">
        <v>3212</v>
      </c>
      <c r="B107" s="251"/>
      <c r="C107" s="251"/>
      <c r="D107" s="226" t="s">
        <v>259</v>
      </c>
      <c r="E107" s="237">
        <v>0</v>
      </c>
      <c r="F107" s="237"/>
      <c r="G107" s="237"/>
    </row>
    <row r="108" spans="1:7" s="70" customFormat="1" ht="15" customHeight="1" x14ac:dyDescent="0.25">
      <c r="A108" s="246" t="s">
        <v>260</v>
      </c>
      <c r="B108" s="246"/>
      <c r="C108" s="246"/>
      <c r="D108" s="218" t="s">
        <v>261</v>
      </c>
      <c r="E108" s="219">
        <f>E109</f>
        <v>0</v>
      </c>
      <c r="F108" s="219">
        <f>F109</f>
        <v>0</v>
      </c>
      <c r="G108" s="219">
        <v>0</v>
      </c>
    </row>
    <row r="109" spans="1:7" s="70" customFormat="1" ht="15" customHeight="1" x14ac:dyDescent="0.25">
      <c r="A109" s="248" t="s">
        <v>242</v>
      </c>
      <c r="B109" s="248"/>
      <c r="C109" s="248"/>
      <c r="D109" s="222" t="s">
        <v>75</v>
      </c>
      <c r="E109" s="223">
        <f>E110</f>
        <v>0</v>
      </c>
      <c r="F109" s="223">
        <f>F110</f>
        <v>0</v>
      </c>
      <c r="G109" s="223">
        <v>0</v>
      </c>
    </row>
    <row r="110" spans="1:7" s="70" customFormat="1" x14ac:dyDescent="0.25">
      <c r="A110" s="252">
        <v>3</v>
      </c>
      <c r="B110" s="252"/>
      <c r="C110" s="252"/>
      <c r="D110" s="224" t="s">
        <v>95</v>
      </c>
      <c r="E110" s="225">
        <f>E111+E118</f>
        <v>0</v>
      </c>
      <c r="F110" s="225">
        <v>0</v>
      </c>
      <c r="G110" s="225"/>
    </row>
    <row r="111" spans="1:7" s="70" customFormat="1" x14ac:dyDescent="0.25">
      <c r="A111" s="250">
        <v>31</v>
      </c>
      <c r="B111" s="250"/>
      <c r="C111" s="250"/>
      <c r="D111" s="224" t="s">
        <v>96</v>
      </c>
      <c r="E111" s="225">
        <f>E112+E114+E116</f>
        <v>0</v>
      </c>
      <c r="F111" s="225">
        <v>0</v>
      </c>
      <c r="G111" s="225"/>
    </row>
    <row r="112" spans="1:7" s="70" customFormat="1" x14ac:dyDescent="0.25">
      <c r="A112" s="250">
        <v>311</v>
      </c>
      <c r="B112" s="250"/>
      <c r="C112" s="250"/>
      <c r="D112" s="224" t="s">
        <v>257</v>
      </c>
      <c r="E112" s="225">
        <f>E113</f>
        <v>0</v>
      </c>
      <c r="F112" s="225">
        <v>0</v>
      </c>
      <c r="G112" s="225"/>
    </row>
    <row r="113" spans="1:7" x14ac:dyDescent="0.25">
      <c r="A113" s="251">
        <v>3111</v>
      </c>
      <c r="B113" s="251"/>
      <c r="C113" s="251"/>
      <c r="D113" s="226" t="s">
        <v>98</v>
      </c>
      <c r="E113" s="237">
        <v>0</v>
      </c>
      <c r="F113" s="237">
        <v>0</v>
      </c>
      <c r="G113" s="237"/>
    </row>
    <row r="114" spans="1:7" s="70" customFormat="1" x14ac:dyDescent="0.25">
      <c r="A114" s="250">
        <v>312</v>
      </c>
      <c r="B114" s="250"/>
      <c r="C114" s="250"/>
      <c r="D114" s="224" t="s">
        <v>99</v>
      </c>
      <c r="E114" s="225">
        <f>E115</f>
        <v>0</v>
      </c>
      <c r="F114" s="225">
        <v>0</v>
      </c>
      <c r="G114" s="225"/>
    </row>
    <row r="115" spans="1:7" x14ac:dyDescent="0.25">
      <c r="A115" s="251">
        <v>3121</v>
      </c>
      <c r="B115" s="251"/>
      <c r="C115" s="251"/>
      <c r="D115" s="226" t="s">
        <v>99</v>
      </c>
      <c r="E115" s="237"/>
      <c r="F115" s="237">
        <v>0</v>
      </c>
      <c r="G115" s="237"/>
    </row>
    <row r="116" spans="1:7" s="70" customFormat="1" x14ac:dyDescent="0.25">
      <c r="A116" s="250">
        <v>313</v>
      </c>
      <c r="B116" s="250"/>
      <c r="C116" s="250"/>
      <c r="D116" s="224" t="s">
        <v>100</v>
      </c>
      <c r="E116" s="225">
        <f>E117</f>
        <v>0</v>
      </c>
      <c r="F116" s="225">
        <v>0</v>
      </c>
      <c r="G116" s="225"/>
    </row>
    <row r="117" spans="1:7" ht="22.5" x14ac:dyDescent="0.25">
      <c r="A117" s="251">
        <v>3132</v>
      </c>
      <c r="B117" s="251"/>
      <c r="C117" s="251"/>
      <c r="D117" s="226" t="s">
        <v>101</v>
      </c>
      <c r="E117" s="237"/>
      <c r="F117" s="237">
        <v>0</v>
      </c>
      <c r="G117" s="237"/>
    </row>
    <row r="118" spans="1:7" s="70" customFormat="1" x14ac:dyDescent="0.25">
      <c r="A118" s="250">
        <v>32</v>
      </c>
      <c r="B118" s="250"/>
      <c r="C118" s="250"/>
      <c r="D118" s="224" t="s">
        <v>258</v>
      </c>
      <c r="E118" s="225">
        <f>E119</f>
        <v>0</v>
      </c>
      <c r="F118" s="225">
        <v>0</v>
      </c>
      <c r="G118" s="225"/>
    </row>
    <row r="119" spans="1:7" s="70" customFormat="1" x14ac:dyDescent="0.25">
      <c r="A119" s="250">
        <v>321</v>
      </c>
      <c r="B119" s="250"/>
      <c r="C119" s="250"/>
      <c r="D119" s="224" t="s">
        <v>104</v>
      </c>
      <c r="E119" s="225">
        <f>E120+E121</f>
        <v>0</v>
      </c>
      <c r="F119" s="225">
        <v>0</v>
      </c>
      <c r="G119" s="225"/>
    </row>
    <row r="120" spans="1:7" x14ac:dyDescent="0.25">
      <c r="A120" s="251">
        <v>3211</v>
      </c>
      <c r="B120" s="251"/>
      <c r="C120" s="251"/>
      <c r="D120" s="226" t="s">
        <v>105</v>
      </c>
      <c r="E120" s="237"/>
      <c r="F120" s="237"/>
      <c r="G120" s="237"/>
    </row>
    <row r="121" spans="1:7" ht="22.5" x14ac:dyDescent="0.25">
      <c r="A121" s="251">
        <v>3212</v>
      </c>
      <c r="B121" s="251"/>
      <c r="C121" s="251"/>
      <c r="D121" s="226" t="s">
        <v>259</v>
      </c>
      <c r="E121" s="237"/>
      <c r="F121" s="237">
        <v>0</v>
      </c>
      <c r="G121" s="237"/>
    </row>
    <row r="122" spans="1:7" s="70" customFormat="1" ht="15" customHeight="1" x14ac:dyDescent="0.25">
      <c r="A122" s="246" t="s">
        <v>262</v>
      </c>
      <c r="B122" s="246"/>
      <c r="C122" s="246"/>
      <c r="D122" s="218" t="s">
        <v>263</v>
      </c>
      <c r="E122" s="219">
        <f>E123</f>
        <v>8548.01</v>
      </c>
      <c r="F122" s="219">
        <f>F123</f>
        <v>13720.779999999999</v>
      </c>
      <c r="G122" s="219">
        <v>160</v>
      </c>
    </row>
    <row r="123" spans="1:7" s="70" customFormat="1" ht="15" customHeight="1" x14ac:dyDescent="0.25">
      <c r="A123" s="254" t="s">
        <v>242</v>
      </c>
      <c r="B123" s="254"/>
      <c r="C123" s="254"/>
      <c r="D123" s="222" t="s">
        <v>75</v>
      </c>
      <c r="E123" s="223">
        <f>E124</f>
        <v>8548.01</v>
      </c>
      <c r="F123" s="223">
        <f>F124</f>
        <v>13720.779999999999</v>
      </c>
      <c r="G123" s="223">
        <v>160</v>
      </c>
    </row>
    <row r="124" spans="1:7" s="70" customFormat="1" x14ac:dyDescent="0.25">
      <c r="A124" s="252">
        <v>3</v>
      </c>
      <c r="B124" s="252"/>
      <c r="C124" s="252"/>
      <c r="D124" s="224" t="s">
        <v>95</v>
      </c>
      <c r="E124" s="225">
        <f>E125+E132</f>
        <v>8548.01</v>
      </c>
      <c r="F124" s="225">
        <f>F125+F132</f>
        <v>13720.779999999999</v>
      </c>
      <c r="G124" s="225"/>
    </row>
    <row r="125" spans="1:7" s="70" customFormat="1" x14ac:dyDescent="0.25">
      <c r="A125" s="250">
        <v>31</v>
      </c>
      <c r="B125" s="250"/>
      <c r="C125" s="250"/>
      <c r="D125" s="224" t="s">
        <v>96</v>
      </c>
      <c r="E125" s="225">
        <v>7594.91</v>
      </c>
      <c r="F125" s="225">
        <f>F126+F128+F130</f>
        <v>12976.779999999999</v>
      </c>
      <c r="G125" s="225"/>
    </row>
    <row r="126" spans="1:7" s="70" customFormat="1" x14ac:dyDescent="0.25">
      <c r="A126" s="250">
        <v>311</v>
      </c>
      <c r="B126" s="250"/>
      <c r="C126" s="250"/>
      <c r="D126" s="224" t="s">
        <v>257</v>
      </c>
      <c r="E126" s="225">
        <v>0</v>
      </c>
      <c r="F126" s="225">
        <f>F127</f>
        <v>10452.24</v>
      </c>
      <c r="G126" s="225"/>
    </row>
    <row r="127" spans="1:7" x14ac:dyDescent="0.25">
      <c r="A127" s="251">
        <v>3111</v>
      </c>
      <c r="B127" s="251"/>
      <c r="C127" s="251"/>
      <c r="D127" s="226" t="s">
        <v>98</v>
      </c>
      <c r="E127" s="237">
        <v>0</v>
      </c>
      <c r="F127" s="237">
        <v>10452.24</v>
      </c>
      <c r="G127" s="237"/>
    </row>
    <row r="128" spans="1:7" s="70" customFormat="1" x14ac:dyDescent="0.25">
      <c r="A128" s="250">
        <v>312</v>
      </c>
      <c r="B128" s="250"/>
      <c r="C128" s="250"/>
      <c r="D128" s="224" t="s">
        <v>99</v>
      </c>
      <c r="E128" s="225">
        <f>E129</f>
        <v>0</v>
      </c>
      <c r="F128" s="225">
        <f>F129</f>
        <v>800</v>
      </c>
      <c r="G128" s="225"/>
    </row>
    <row r="129" spans="1:7" x14ac:dyDescent="0.25">
      <c r="A129" s="251">
        <v>3121</v>
      </c>
      <c r="B129" s="251"/>
      <c r="C129" s="251"/>
      <c r="D129" s="226" t="s">
        <v>99</v>
      </c>
      <c r="E129" s="237">
        <v>0</v>
      </c>
      <c r="F129" s="237">
        <v>800</v>
      </c>
      <c r="G129" s="237"/>
    </row>
    <row r="130" spans="1:7" s="70" customFormat="1" x14ac:dyDescent="0.25">
      <c r="A130" s="250">
        <v>313</v>
      </c>
      <c r="B130" s="250"/>
      <c r="C130" s="250"/>
      <c r="D130" s="224" t="s">
        <v>100</v>
      </c>
      <c r="E130" s="225">
        <v>0</v>
      </c>
      <c r="F130" s="225">
        <f>F131</f>
        <v>1724.54</v>
      </c>
      <c r="G130" s="225"/>
    </row>
    <row r="131" spans="1:7" ht="22.5" x14ac:dyDescent="0.25">
      <c r="A131" s="251">
        <v>3132</v>
      </c>
      <c r="B131" s="251"/>
      <c r="C131" s="251"/>
      <c r="D131" s="226" t="s">
        <v>101</v>
      </c>
      <c r="E131" s="237">
        <v>0</v>
      </c>
      <c r="F131" s="237">
        <v>1724.54</v>
      </c>
      <c r="G131" s="237"/>
    </row>
    <row r="132" spans="1:7" s="70" customFormat="1" x14ac:dyDescent="0.25">
      <c r="A132" s="250">
        <v>32</v>
      </c>
      <c r="B132" s="250"/>
      <c r="C132" s="250"/>
      <c r="D132" s="224" t="s">
        <v>258</v>
      </c>
      <c r="E132" s="225">
        <v>953.1</v>
      </c>
      <c r="F132" s="225">
        <f>F133</f>
        <v>744</v>
      </c>
      <c r="G132" s="225"/>
    </row>
    <row r="133" spans="1:7" s="70" customFormat="1" x14ac:dyDescent="0.25">
      <c r="A133" s="250">
        <v>321</v>
      </c>
      <c r="B133" s="250"/>
      <c r="C133" s="250"/>
      <c r="D133" s="224" t="s">
        <v>104</v>
      </c>
      <c r="E133" s="225">
        <v>0</v>
      </c>
      <c r="F133" s="225">
        <f>F134+F135</f>
        <v>744</v>
      </c>
      <c r="G133" s="225"/>
    </row>
    <row r="134" spans="1:7" x14ac:dyDescent="0.25">
      <c r="A134" s="251">
        <v>3211</v>
      </c>
      <c r="B134" s="251"/>
      <c r="C134" s="251"/>
      <c r="D134" s="226" t="s">
        <v>105</v>
      </c>
      <c r="E134" s="237">
        <v>0</v>
      </c>
      <c r="F134" s="237"/>
      <c r="G134" s="237"/>
    </row>
    <row r="135" spans="1:7" ht="22.5" x14ac:dyDescent="0.25">
      <c r="A135" s="251">
        <v>3212</v>
      </c>
      <c r="B135" s="251"/>
      <c r="C135" s="251"/>
      <c r="D135" s="226" t="s">
        <v>259</v>
      </c>
      <c r="E135" s="237">
        <v>0</v>
      </c>
      <c r="F135" s="237">
        <v>744</v>
      </c>
      <c r="G135" s="237"/>
    </row>
    <row r="136" spans="1:7" s="70" customFormat="1" ht="15" customHeight="1" x14ac:dyDescent="0.25">
      <c r="A136" s="246" t="s">
        <v>264</v>
      </c>
      <c r="B136" s="246"/>
      <c r="C136" s="246"/>
      <c r="D136" s="218" t="s">
        <v>265</v>
      </c>
      <c r="E136" s="219">
        <f>E137</f>
        <v>8653.1</v>
      </c>
      <c r="F136" s="219">
        <v>0</v>
      </c>
      <c r="G136" s="219">
        <f>G137</f>
        <v>0</v>
      </c>
    </row>
    <row r="137" spans="1:7" s="70" customFormat="1" ht="15" customHeight="1" x14ac:dyDescent="0.25">
      <c r="A137" s="248" t="s">
        <v>242</v>
      </c>
      <c r="B137" s="248"/>
      <c r="C137" s="248"/>
      <c r="D137" s="222" t="s">
        <v>75</v>
      </c>
      <c r="E137" s="223">
        <f>E138</f>
        <v>8653.1</v>
      </c>
      <c r="F137" s="223">
        <f>F138</f>
        <v>0</v>
      </c>
      <c r="G137" s="223">
        <f>G138</f>
        <v>0</v>
      </c>
    </row>
    <row r="138" spans="1:7" s="70" customFormat="1" x14ac:dyDescent="0.25">
      <c r="A138" s="252">
        <v>3</v>
      </c>
      <c r="B138" s="252"/>
      <c r="C138" s="252"/>
      <c r="D138" s="224" t="s">
        <v>95</v>
      </c>
      <c r="E138" s="225">
        <f>E139+E146</f>
        <v>8653.1</v>
      </c>
      <c r="F138" s="225">
        <f>F139+F146</f>
        <v>0</v>
      </c>
      <c r="G138" s="225"/>
    </row>
    <row r="139" spans="1:7" s="70" customFormat="1" x14ac:dyDescent="0.25">
      <c r="A139" s="250">
        <v>31</v>
      </c>
      <c r="B139" s="250"/>
      <c r="C139" s="250"/>
      <c r="D139" s="224" t="s">
        <v>96</v>
      </c>
      <c r="E139" s="225">
        <v>7700</v>
      </c>
      <c r="F139" s="225">
        <f>F140+F142+F144</f>
        <v>0</v>
      </c>
      <c r="G139" s="225"/>
    </row>
    <row r="140" spans="1:7" s="70" customFormat="1" x14ac:dyDescent="0.25">
      <c r="A140" s="250">
        <v>311</v>
      </c>
      <c r="B140" s="250"/>
      <c r="C140" s="250"/>
      <c r="D140" s="224" t="s">
        <v>257</v>
      </c>
      <c r="E140" s="225">
        <v>0</v>
      </c>
      <c r="F140" s="225">
        <f>F141</f>
        <v>0</v>
      </c>
      <c r="G140" s="225"/>
    </row>
    <row r="141" spans="1:7" x14ac:dyDescent="0.25">
      <c r="A141" s="251">
        <v>3111</v>
      </c>
      <c r="B141" s="251"/>
      <c r="C141" s="251"/>
      <c r="D141" s="226" t="s">
        <v>98</v>
      </c>
      <c r="E141" s="237">
        <v>0</v>
      </c>
      <c r="F141" s="237">
        <v>0</v>
      </c>
      <c r="G141" s="237"/>
    </row>
    <row r="142" spans="1:7" s="70" customFormat="1" x14ac:dyDescent="0.25">
      <c r="A142" s="250">
        <v>312</v>
      </c>
      <c r="B142" s="250"/>
      <c r="C142" s="250"/>
      <c r="D142" s="224" t="s">
        <v>99</v>
      </c>
      <c r="E142" s="225">
        <f>E143</f>
        <v>0</v>
      </c>
      <c r="F142" s="225">
        <f>F143</f>
        <v>0</v>
      </c>
      <c r="G142" s="225"/>
    </row>
    <row r="143" spans="1:7" x14ac:dyDescent="0.25">
      <c r="A143" s="251">
        <v>3121</v>
      </c>
      <c r="B143" s="251"/>
      <c r="C143" s="251"/>
      <c r="D143" s="226" t="s">
        <v>99</v>
      </c>
      <c r="E143" s="237">
        <v>0</v>
      </c>
      <c r="F143" s="237">
        <v>0</v>
      </c>
      <c r="G143" s="237"/>
    </row>
    <row r="144" spans="1:7" s="70" customFormat="1" x14ac:dyDescent="0.25">
      <c r="A144" s="250">
        <v>313</v>
      </c>
      <c r="B144" s="250"/>
      <c r="C144" s="250"/>
      <c r="D144" s="224" t="s">
        <v>100</v>
      </c>
      <c r="E144" s="225">
        <v>0</v>
      </c>
      <c r="F144" s="225">
        <f>F145</f>
        <v>0</v>
      </c>
      <c r="G144" s="225"/>
    </row>
    <row r="145" spans="1:7" ht="22.5" x14ac:dyDescent="0.25">
      <c r="A145" s="251">
        <v>3132</v>
      </c>
      <c r="B145" s="251"/>
      <c r="C145" s="251"/>
      <c r="D145" s="226" t="s">
        <v>101</v>
      </c>
      <c r="E145" s="237">
        <v>0</v>
      </c>
      <c r="F145" s="237">
        <v>0</v>
      </c>
      <c r="G145" s="237"/>
    </row>
    <row r="146" spans="1:7" s="70" customFormat="1" x14ac:dyDescent="0.25">
      <c r="A146" s="250">
        <v>32</v>
      </c>
      <c r="B146" s="250"/>
      <c r="C146" s="250"/>
      <c r="D146" s="224" t="s">
        <v>258</v>
      </c>
      <c r="E146" s="225">
        <f>E147</f>
        <v>953.1</v>
      </c>
      <c r="F146" s="225">
        <f>F147</f>
        <v>0</v>
      </c>
      <c r="G146" s="225"/>
    </row>
    <row r="147" spans="1:7" s="70" customFormat="1" x14ac:dyDescent="0.25">
      <c r="A147" s="250">
        <v>321</v>
      </c>
      <c r="B147" s="250"/>
      <c r="C147" s="250"/>
      <c r="D147" s="224" t="s">
        <v>104</v>
      </c>
      <c r="E147" s="225">
        <v>953.1</v>
      </c>
      <c r="F147" s="225">
        <f>F148+F149</f>
        <v>0</v>
      </c>
      <c r="G147" s="225"/>
    </row>
    <row r="148" spans="1:7" x14ac:dyDescent="0.25">
      <c r="A148" s="251">
        <v>3211</v>
      </c>
      <c r="B148" s="251"/>
      <c r="C148" s="251"/>
      <c r="D148" s="226" t="s">
        <v>105</v>
      </c>
      <c r="E148" s="237">
        <v>0</v>
      </c>
      <c r="F148" s="237">
        <v>0</v>
      </c>
      <c r="G148" s="237"/>
    </row>
    <row r="149" spans="1:7" ht="22.5" x14ac:dyDescent="0.25">
      <c r="A149" s="251">
        <v>3212</v>
      </c>
      <c r="B149" s="251"/>
      <c r="C149" s="251"/>
      <c r="D149" s="226" t="s">
        <v>259</v>
      </c>
      <c r="E149" s="237">
        <v>0</v>
      </c>
      <c r="F149" s="237">
        <v>0</v>
      </c>
      <c r="G149" s="237"/>
    </row>
    <row r="150" spans="1:7" s="70" customFormat="1" ht="22.5" customHeight="1" x14ac:dyDescent="0.25">
      <c r="A150" s="246" t="s">
        <v>224</v>
      </c>
      <c r="B150" s="246"/>
      <c r="C150" s="246"/>
      <c r="D150" s="218" t="s">
        <v>266</v>
      </c>
      <c r="E150" s="219">
        <f t="shared" ref="E150:F155" si="5">E151</f>
        <v>0</v>
      </c>
      <c r="F150" s="219">
        <f t="shared" si="5"/>
        <v>0</v>
      </c>
      <c r="G150" s="219">
        <v>0</v>
      </c>
    </row>
    <row r="151" spans="1:7" s="70" customFormat="1" ht="22.5" customHeight="1" x14ac:dyDescent="0.25">
      <c r="A151" s="253" t="s">
        <v>226</v>
      </c>
      <c r="B151" s="253"/>
      <c r="C151" s="253"/>
      <c r="D151" s="235" t="s">
        <v>266</v>
      </c>
      <c r="E151" s="236">
        <f t="shared" si="5"/>
        <v>0</v>
      </c>
      <c r="F151" s="236">
        <f t="shared" si="5"/>
        <v>0</v>
      </c>
      <c r="G151" s="236">
        <v>0</v>
      </c>
    </row>
    <row r="152" spans="1:7" s="70" customFormat="1" ht="15" customHeight="1" x14ac:dyDescent="0.25">
      <c r="A152" s="248" t="s">
        <v>242</v>
      </c>
      <c r="B152" s="248"/>
      <c r="C152" s="248"/>
      <c r="D152" s="222" t="s">
        <v>75</v>
      </c>
      <c r="E152" s="223">
        <f t="shared" si="5"/>
        <v>0</v>
      </c>
      <c r="F152" s="223">
        <f t="shared" si="5"/>
        <v>0</v>
      </c>
      <c r="G152" s="223">
        <v>0</v>
      </c>
    </row>
    <row r="153" spans="1:7" s="70" customFormat="1" x14ac:dyDescent="0.25">
      <c r="A153" s="252">
        <v>3</v>
      </c>
      <c r="B153" s="252"/>
      <c r="C153" s="252"/>
      <c r="D153" s="224" t="s">
        <v>95</v>
      </c>
      <c r="E153" s="225">
        <f t="shared" si="5"/>
        <v>0</v>
      </c>
      <c r="F153" s="225">
        <f t="shared" si="5"/>
        <v>0</v>
      </c>
      <c r="G153" s="225"/>
    </row>
    <row r="154" spans="1:7" s="70" customFormat="1" x14ac:dyDescent="0.25">
      <c r="A154" s="250">
        <v>32</v>
      </c>
      <c r="B154" s="250"/>
      <c r="C154" s="250"/>
      <c r="D154" s="224" t="s">
        <v>103</v>
      </c>
      <c r="E154" s="225">
        <f t="shared" si="5"/>
        <v>0</v>
      </c>
      <c r="F154" s="225">
        <f t="shared" si="5"/>
        <v>0</v>
      </c>
      <c r="G154" s="225"/>
    </row>
    <row r="155" spans="1:7" s="70" customFormat="1" x14ac:dyDescent="0.25">
      <c r="A155" s="250">
        <v>323</v>
      </c>
      <c r="B155" s="250"/>
      <c r="C155" s="250"/>
      <c r="D155" s="224" t="s">
        <v>116</v>
      </c>
      <c r="E155" s="225">
        <f t="shared" si="5"/>
        <v>0</v>
      </c>
      <c r="F155" s="225">
        <f t="shared" si="5"/>
        <v>0</v>
      </c>
      <c r="G155" s="225"/>
    </row>
    <row r="156" spans="1:7" ht="22.5" x14ac:dyDescent="0.25">
      <c r="A156" s="251">
        <v>3232</v>
      </c>
      <c r="B156" s="251"/>
      <c r="C156" s="251"/>
      <c r="D156" s="226" t="s">
        <v>239</v>
      </c>
      <c r="E156" s="237">
        <v>0</v>
      </c>
      <c r="F156" s="237">
        <v>0</v>
      </c>
      <c r="G156" s="237"/>
    </row>
    <row r="157" spans="1:7" s="70" customFormat="1" ht="15" customHeight="1" x14ac:dyDescent="0.25">
      <c r="A157" s="255" t="s">
        <v>267</v>
      </c>
      <c r="B157" s="255"/>
      <c r="C157" s="255"/>
      <c r="D157" s="238" t="s">
        <v>268</v>
      </c>
      <c r="E157" s="239">
        <f>E158+E166</f>
        <v>0</v>
      </c>
      <c r="F157" s="239">
        <f>F158+F166</f>
        <v>900</v>
      </c>
      <c r="G157" s="239">
        <f>G158+G166</f>
        <v>0</v>
      </c>
    </row>
    <row r="158" spans="1:7" s="70" customFormat="1" ht="15" customHeight="1" x14ac:dyDescent="0.25">
      <c r="A158" s="253" t="s">
        <v>269</v>
      </c>
      <c r="B158" s="253"/>
      <c r="C158" s="253"/>
      <c r="D158" s="235" t="s">
        <v>270</v>
      </c>
      <c r="E158" s="236">
        <f>E159</f>
        <v>0</v>
      </c>
      <c r="F158" s="236">
        <f>F159</f>
        <v>900</v>
      </c>
      <c r="G158" s="236">
        <f>G159</f>
        <v>0</v>
      </c>
    </row>
    <row r="159" spans="1:7" s="70" customFormat="1" ht="15" customHeight="1" x14ac:dyDescent="0.25">
      <c r="A159" s="248" t="s">
        <v>242</v>
      </c>
      <c r="B159" s="248"/>
      <c r="C159" s="248"/>
      <c r="D159" s="222" t="s">
        <v>75</v>
      </c>
      <c r="E159" s="223">
        <f>E160</f>
        <v>0</v>
      </c>
      <c r="F159" s="223">
        <f>F160</f>
        <v>900</v>
      </c>
      <c r="G159" s="223">
        <v>0</v>
      </c>
    </row>
    <row r="160" spans="1:7" s="70" customFormat="1" ht="22.5" x14ac:dyDescent="0.25">
      <c r="A160" s="252">
        <v>4</v>
      </c>
      <c r="B160" s="252"/>
      <c r="C160" s="252"/>
      <c r="D160" s="224" t="s">
        <v>150</v>
      </c>
      <c r="E160" s="225">
        <f>E161</f>
        <v>0</v>
      </c>
      <c r="F160" s="225">
        <f>F161</f>
        <v>900</v>
      </c>
      <c r="G160" s="225"/>
    </row>
    <row r="161" spans="1:7" s="70" customFormat="1" ht="22.5" x14ac:dyDescent="0.25">
      <c r="A161" s="250">
        <v>42</v>
      </c>
      <c r="B161" s="250"/>
      <c r="C161" s="250"/>
      <c r="D161" s="224" t="s">
        <v>151</v>
      </c>
      <c r="E161" s="225">
        <f>E162</f>
        <v>0</v>
      </c>
      <c r="F161" s="225">
        <v>900</v>
      </c>
      <c r="G161" s="225"/>
    </row>
    <row r="162" spans="1:7" s="70" customFormat="1" x14ac:dyDescent="0.25">
      <c r="A162" s="250">
        <v>422</v>
      </c>
      <c r="B162" s="250"/>
      <c r="C162" s="250"/>
      <c r="D162" s="224" t="s">
        <v>154</v>
      </c>
      <c r="E162" s="225">
        <f>E163</f>
        <v>0</v>
      </c>
      <c r="F162" s="225">
        <v>0</v>
      </c>
      <c r="G162" s="225"/>
    </row>
    <row r="163" spans="1:7" x14ac:dyDescent="0.25">
      <c r="A163" s="251">
        <v>4221</v>
      </c>
      <c r="B163" s="251"/>
      <c r="C163" s="251"/>
      <c r="D163" s="226" t="s">
        <v>155</v>
      </c>
      <c r="E163" s="237">
        <v>0</v>
      </c>
      <c r="F163" s="237">
        <v>0</v>
      </c>
      <c r="G163" s="237"/>
    </row>
    <row r="164" spans="1:7" ht="22.5" x14ac:dyDescent="0.25">
      <c r="A164" s="240">
        <v>424</v>
      </c>
      <c r="B164" s="229"/>
      <c r="C164" s="230"/>
      <c r="D164" s="224" t="s">
        <v>160</v>
      </c>
      <c r="E164" s="237">
        <v>0</v>
      </c>
      <c r="F164" s="225">
        <v>900</v>
      </c>
      <c r="G164" s="237"/>
    </row>
    <row r="165" spans="1:7" x14ac:dyDescent="0.25">
      <c r="A165" s="228">
        <v>4241</v>
      </c>
      <c r="B165" s="229"/>
      <c r="C165" s="230"/>
      <c r="D165" s="226" t="s">
        <v>271</v>
      </c>
      <c r="E165" s="237">
        <v>0</v>
      </c>
      <c r="F165" s="237">
        <v>900</v>
      </c>
      <c r="G165" s="237"/>
    </row>
    <row r="166" spans="1:7" s="70" customFormat="1" ht="15" customHeight="1" x14ac:dyDescent="0.25">
      <c r="A166" s="246" t="s">
        <v>246</v>
      </c>
      <c r="B166" s="246"/>
      <c r="C166" s="246"/>
      <c r="D166" s="218" t="s">
        <v>272</v>
      </c>
      <c r="E166" s="219">
        <f t="shared" ref="E166:F170" si="6">E167</f>
        <v>0</v>
      </c>
      <c r="F166" s="219">
        <f t="shared" si="6"/>
        <v>0</v>
      </c>
      <c r="G166" s="219"/>
    </row>
    <row r="167" spans="1:7" s="70" customFormat="1" ht="15" customHeight="1" x14ac:dyDescent="0.25">
      <c r="A167" s="248" t="s">
        <v>242</v>
      </c>
      <c r="B167" s="248"/>
      <c r="C167" s="248"/>
      <c r="D167" s="222" t="s">
        <v>75</v>
      </c>
      <c r="E167" s="223">
        <f t="shared" si="6"/>
        <v>0</v>
      </c>
      <c r="F167" s="223">
        <f t="shared" si="6"/>
        <v>0</v>
      </c>
      <c r="G167" s="223"/>
    </row>
    <row r="168" spans="1:7" s="70" customFormat="1" ht="22.5" x14ac:dyDescent="0.25">
      <c r="A168" s="252">
        <v>4</v>
      </c>
      <c r="B168" s="252"/>
      <c r="C168" s="252"/>
      <c r="D168" s="224" t="s">
        <v>150</v>
      </c>
      <c r="E168" s="225">
        <f t="shared" si="6"/>
        <v>0</v>
      </c>
      <c r="F168" s="225">
        <f t="shared" si="6"/>
        <v>0</v>
      </c>
      <c r="G168" s="225"/>
    </row>
    <row r="169" spans="1:7" s="70" customFormat="1" ht="22.5" x14ac:dyDescent="0.25">
      <c r="A169" s="250">
        <v>45</v>
      </c>
      <c r="B169" s="250"/>
      <c r="C169" s="250"/>
      <c r="D169" s="224" t="s">
        <v>163</v>
      </c>
      <c r="E169" s="225">
        <f t="shared" si="6"/>
        <v>0</v>
      </c>
      <c r="F169" s="225">
        <f t="shared" si="6"/>
        <v>0</v>
      </c>
      <c r="G169" s="225"/>
    </row>
    <row r="170" spans="1:7" s="70" customFormat="1" ht="22.5" x14ac:dyDescent="0.25">
      <c r="A170" s="250">
        <v>451</v>
      </c>
      <c r="B170" s="250"/>
      <c r="C170" s="250"/>
      <c r="D170" s="224" t="s">
        <v>164</v>
      </c>
      <c r="E170" s="225">
        <f t="shared" si="6"/>
        <v>0</v>
      </c>
      <c r="F170" s="225">
        <f t="shared" si="6"/>
        <v>0</v>
      </c>
      <c r="G170" s="225"/>
    </row>
    <row r="171" spans="1:7" ht="22.5" x14ac:dyDescent="0.25">
      <c r="A171" s="251">
        <v>4511</v>
      </c>
      <c r="B171" s="251"/>
      <c r="C171" s="251"/>
      <c r="D171" s="226" t="s">
        <v>164</v>
      </c>
      <c r="E171" s="237">
        <v>0</v>
      </c>
      <c r="F171" s="237">
        <v>0</v>
      </c>
      <c r="G171" s="237"/>
    </row>
    <row r="172" spans="1:7" s="70" customFormat="1" ht="22.5" customHeight="1" x14ac:dyDescent="0.25">
      <c r="A172" s="246" t="s">
        <v>243</v>
      </c>
      <c r="B172" s="246"/>
      <c r="C172" s="246"/>
      <c r="D172" s="218" t="s">
        <v>273</v>
      </c>
      <c r="E172" s="219">
        <v>1148097.1100000001</v>
      </c>
      <c r="F172" s="219">
        <v>721889.01</v>
      </c>
      <c r="G172" s="219"/>
    </row>
    <row r="173" spans="1:7" s="70" customFormat="1" ht="15" customHeight="1" x14ac:dyDescent="0.25">
      <c r="A173" s="253" t="s">
        <v>226</v>
      </c>
      <c r="B173" s="253"/>
      <c r="C173" s="253"/>
      <c r="D173" s="235" t="s">
        <v>90</v>
      </c>
      <c r="E173" s="236">
        <v>23000.11</v>
      </c>
      <c r="F173" s="236">
        <v>12215.49</v>
      </c>
      <c r="G173" s="236">
        <v>53</v>
      </c>
    </row>
    <row r="174" spans="1:7" s="70" customFormat="1" ht="15" customHeight="1" x14ac:dyDescent="0.25">
      <c r="A174" s="248" t="s">
        <v>274</v>
      </c>
      <c r="B174" s="248"/>
      <c r="C174" s="248"/>
      <c r="D174" s="222" t="s">
        <v>275</v>
      </c>
      <c r="E174" s="223">
        <v>23000.11</v>
      </c>
      <c r="F174" s="223">
        <v>12215.49</v>
      </c>
      <c r="G174" s="223">
        <v>53</v>
      </c>
    </row>
    <row r="175" spans="1:7" s="70" customFormat="1" x14ac:dyDescent="0.25">
      <c r="A175" s="252">
        <v>3</v>
      </c>
      <c r="B175" s="252"/>
      <c r="C175" s="252"/>
      <c r="D175" s="224" t="s">
        <v>95</v>
      </c>
      <c r="E175" s="225">
        <v>23000.11</v>
      </c>
      <c r="F175" s="225">
        <v>12215.49</v>
      </c>
      <c r="G175" s="225"/>
    </row>
    <row r="176" spans="1:7" s="70" customFormat="1" x14ac:dyDescent="0.25">
      <c r="A176" s="250">
        <v>32</v>
      </c>
      <c r="B176" s="250"/>
      <c r="C176" s="250"/>
      <c r="D176" s="224" t="s">
        <v>103</v>
      </c>
      <c r="E176" s="225">
        <v>22900.11</v>
      </c>
      <c r="F176" s="225">
        <v>12165.24</v>
      </c>
      <c r="G176" s="225"/>
    </row>
    <row r="177" spans="1:7" s="70" customFormat="1" x14ac:dyDescent="0.25">
      <c r="A177" s="250">
        <v>321</v>
      </c>
      <c r="B177" s="250"/>
      <c r="C177" s="250"/>
      <c r="D177" s="224" t="s">
        <v>104</v>
      </c>
      <c r="E177" s="225">
        <v>0</v>
      </c>
      <c r="F177" s="225">
        <v>6087.27</v>
      </c>
      <c r="G177" s="225"/>
    </row>
    <row r="178" spans="1:7" x14ac:dyDescent="0.25">
      <c r="A178" s="251">
        <v>3211</v>
      </c>
      <c r="B178" s="251"/>
      <c r="C178" s="251"/>
      <c r="D178" s="226" t="s">
        <v>105</v>
      </c>
      <c r="E178" s="237">
        <v>0</v>
      </c>
      <c r="F178" s="237">
        <v>5859.27</v>
      </c>
      <c r="G178" s="237"/>
    </row>
    <row r="179" spans="1:7" x14ac:dyDescent="0.25">
      <c r="A179" s="228">
        <v>3213</v>
      </c>
      <c r="B179" s="229"/>
      <c r="C179" s="230"/>
      <c r="D179" s="226" t="s">
        <v>229</v>
      </c>
      <c r="E179" s="237">
        <v>0</v>
      </c>
      <c r="F179" s="237">
        <v>60</v>
      </c>
      <c r="G179" s="237"/>
    </row>
    <row r="180" spans="1:7" x14ac:dyDescent="0.25">
      <c r="A180" s="228">
        <v>3214</v>
      </c>
      <c r="B180" s="229"/>
      <c r="C180" s="230"/>
      <c r="D180" s="226" t="s">
        <v>108</v>
      </c>
      <c r="E180" s="237">
        <v>0</v>
      </c>
      <c r="F180" s="237">
        <v>168</v>
      </c>
      <c r="G180" s="237"/>
    </row>
    <row r="181" spans="1:7" s="70" customFormat="1" x14ac:dyDescent="0.25">
      <c r="A181" s="250">
        <v>322</v>
      </c>
      <c r="B181" s="250"/>
      <c r="C181" s="250"/>
      <c r="D181" s="224" t="s">
        <v>109</v>
      </c>
      <c r="E181" s="225">
        <v>0</v>
      </c>
      <c r="F181" s="225">
        <v>1824.66</v>
      </c>
      <c r="G181" s="225"/>
    </row>
    <row r="182" spans="1:7" s="70" customFormat="1" ht="22.5" x14ac:dyDescent="0.25">
      <c r="A182" s="228">
        <v>3221</v>
      </c>
      <c r="B182" s="241"/>
      <c r="C182" s="242"/>
      <c r="D182" s="226" t="s">
        <v>230</v>
      </c>
      <c r="E182" s="237">
        <v>0</v>
      </c>
      <c r="F182" s="237">
        <v>445.13</v>
      </c>
      <c r="G182" s="237"/>
    </row>
    <row r="183" spans="1:7" x14ac:dyDescent="0.25">
      <c r="A183" s="251">
        <v>3223</v>
      </c>
      <c r="B183" s="251"/>
      <c r="C183" s="251"/>
      <c r="D183" s="226" t="s">
        <v>112</v>
      </c>
      <c r="E183" s="237">
        <v>0</v>
      </c>
      <c r="F183" s="237">
        <v>993.09</v>
      </c>
      <c r="G183" s="237"/>
    </row>
    <row r="184" spans="1:7" x14ac:dyDescent="0.25">
      <c r="A184" s="251">
        <v>3225</v>
      </c>
      <c r="B184" s="251"/>
      <c r="C184" s="251"/>
      <c r="D184" s="226" t="s">
        <v>231</v>
      </c>
      <c r="E184" s="237">
        <v>0</v>
      </c>
      <c r="F184" s="237">
        <v>386.44</v>
      </c>
      <c r="G184" s="237"/>
    </row>
    <row r="185" spans="1:7" x14ac:dyDescent="0.25">
      <c r="A185" s="228">
        <v>3227</v>
      </c>
      <c r="B185" s="229"/>
      <c r="C185" s="230"/>
      <c r="D185" s="226" t="s">
        <v>276</v>
      </c>
      <c r="E185" s="237">
        <v>0</v>
      </c>
      <c r="F185" s="237">
        <v>0</v>
      </c>
      <c r="G185" s="237"/>
    </row>
    <row r="186" spans="1:7" s="70" customFormat="1" x14ac:dyDescent="0.25">
      <c r="A186" s="250">
        <v>323</v>
      </c>
      <c r="B186" s="250"/>
      <c r="C186" s="250"/>
      <c r="D186" s="224" t="s">
        <v>116</v>
      </c>
      <c r="E186" s="225">
        <v>0</v>
      </c>
      <c r="F186" s="225">
        <v>3159.23</v>
      </c>
      <c r="G186" s="225"/>
    </row>
    <row r="187" spans="1:7" x14ac:dyDescent="0.25">
      <c r="A187" s="251">
        <v>3231</v>
      </c>
      <c r="B187" s="251"/>
      <c r="C187" s="251"/>
      <c r="D187" s="226" t="s">
        <v>117</v>
      </c>
      <c r="E187" s="237">
        <v>0</v>
      </c>
      <c r="F187" s="237">
        <v>729.57</v>
      </c>
      <c r="G187" s="237"/>
    </row>
    <row r="188" spans="1:7" x14ac:dyDescent="0.25">
      <c r="A188" s="228">
        <v>3233</v>
      </c>
      <c r="B188" s="229"/>
      <c r="C188" s="230"/>
      <c r="D188" s="226" t="s">
        <v>119</v>
      </c>
      <c r="E188" s="237">
        <v>0</v>
      </c>
      <c r="F188" s="237">
        <v>222.16</v>
      </c>
      <c r="G188" s="237"/>
    </row>
    <row r="189" spans="1:7" x14ac:dyDescent="0.25">
      <c r="A189" s="228">
        <v>3234</v>
      </c>
      <c r="B189" s="229"/>
      <c r="C189" s="230"/>
      <c r="D189" s="226" t="s">
        <v>120</v>
      </c>
      <c r="E189" s="237">
        <v>0</v>
      </c>
      <c r="F189" s="237">
        <v>0</v>
      </c>
      <c r="G189" s="237"/>
    </row>
    <row r="190" spans="1:7" x14ac:dyDescent="0.25">
      <c r="A190" s="228">
        <v>3235</v>
      </c>
      <c r="B190" s="229"/>
      <c r="C190" s="230"/>
      <c r="D190" s="226" t="s">
        <v>121</v>
      </c>
      <c r="E190" s="237">
        <v>0</v>
      </c>
      <c r="F190" s="237">
        <v>0</v>
      </c>
      <c r="G190" s="237"/>
    </row>
    <row r="191" spans="1:7" x14ac:dyDescent="0.25">
      <c r="A191" s="228">
        <v>3236</v>
      </c>
      <c r="B191" s="229"/>
      <c r="C191" s="230"/>
      <c r="D191" s="226" t="s">
        <v>122</v>
      </c>
      <c r="E191" s="237">
        <v>0</v>
      </c>
      <c r="F191" s="237">
        <v>0</v>
      </c>
      <c r="G191" s="237"/>
    </row>
    <row r="192" spans="1:7" x14ac:dyDescent="0.25">
      <c r="A192" s="228">
        <v>3237</v>
      </c>
      <c r="B192" s="229"/>
      <c r="C192" s="230"/>
      <c r="D192" s="226" t="s">
        <v>123</v>
      </c>
      <c r="E192" s="237">
        <v>0</v>
      </c>
      <c r="F192" s="237">
        <v>1281.3499999999999</v>
      </c>
      <c r="G192" s="237"/>
    </row>
    <row r="193" spans="1:7" x14ac:dyDescent="0.25">
      <c r="A193" s="228">
        <v>3238</v>
      </c>
      <c r="B193" s="229"/>
      <c r="C193" s="230"/>
      <c r="D193" s="226" t="s">
        <v>124</v>
      </c>
      <c r="E193" s="237">
        <v>0</v>
      </c>
      <c r="F193" s="237">
        <v>817.45</v>
      </c>
      <c r="G193" s="237"/>
    </row>
    <row r="194" spans="1:7" x14ac:dyDescent="0.25">
      <c r="A194" s="251">
        <v>3239</v>
      </c>
      <c r="B194" s="251"/>
      <c r="C194" s="251"/>
      <c r="D194" s="226" t="s">
        <v>125</v>
      </c>
      <c r="E194" s="237">
        <v>0</v>
      </c>
      <c r="F194" s="237">
        <v>108.7</v>
      </c>
      <c r="G194" s="237"/>
    </row>
    <row r="195" spans="1:7" s="70" customFormat="1" ht="22.5" x14ac:dyDescent="0.25">
      <c r="A195" s="250">
        <v>329</v>
      </c>
      <c r="B195" s="250"/>
      <c r="C195" s="250"/>
      <c r="D195" s="224" t="s">
        <v>126</v>
      </c>
      <c r="E195" s="225">
        <v>0</v>
      </c>
      <c r="F195" s="225">
        <v>1094.08</v>
      </c>
      <c r="G195" s="225"/>
    </row>
    <row r="196" spans="1:7" x14ac:dyDescent="0.25">
      <c r="A196" s="251">
        <v>3293</v>
      </c>
      <c r="B196" s="251"/>
      <c r="C196" s="251"/>
      <c r="D196" s="226" t="s">
        <v>129</v>
      </c>
      <c r="E196" s="237">
        <v>0</v>
      </c>
      <c r="F196" s="237">
        <v>744.39</v>
      </c>
      <c r="G196" s="237"/>
    </row>
    <row r="197" spans="1:7" x14ac:dyDescent="0.25">
      <c r="A197" s="228">
        <v>3294</v>
      </c>
      <c r="B197" s="229"/>
      <c r="C197" s="230"/>
      <c r="D197" s="226" t="s">
        <v>130</v>
      </c>
      <c r="E197" s="237">
        <v>0</v>
      </c>
      <c r="F197" s="237">
        <v>0</v>
      </c>
      <c r="G197" s="237"/>
    </row>
    <row r="198" spans="1:7" x14ac:dyDescent="0.25">
      <c r="A198" s="228">
        <v>3295</v>
      </c>
      <c r="B198" s="229"/>
      <c r="C198" s="230"/>
      <c r="D198" s="226" t="s">
        <v>131</v>
      </c>
      <c r="E198" s="237">
        <v>0</v>
      </c>
      <c r="F198" s="237"/>
      <c r="G198" s="237"/>
    </row>
    <row r="199" spans="1:7" x14ac:dyDescent="0.25">
      <c r="A199" s="251">
        <v>3299</v>
      </c>
      <c r="B199" s="251"/>
      <c r="C199" s="251"/>
      <c r="D199" s="226" t="s">
        <v>126</v>
      </c>
      <c r="E199" s="237">
        <v>0</v>
      </c>
      <c r="F199" s="237">
        <v>349.69</v>
      </c>
      <c r="G199" s="237"/>
    </row>
    <row r="200" spans="1:7" x14ac:dyDescent="0.25">
      <c r="A200" s="240">
        <v>34</v>
      </c>
      <c r="B200" s="229"/>
      <c r="C200" s="230"/>
      <c r="D200" s="224" t="s">
        <v>135</v>
      </c>
      <c r="E200" s="225">
        <v>100</v>
      </c>
      <c r="F200" s="225">
        <v>50.25</v>
      </c>
      <c r="G200" s="225"/>
    </row>
    <row r="201" spans="1:7" x14ac:dyDescent="0.25">
      <c r="A201" s="240">
        <v>343</v>
      </c>
      <c r="B201" s="229"/>
      <c r="C201" s="230"/>
      <c r="D201" s="226" t="s">
        <v>136</v>
      </c>
      <c r="E201" s="237">
        <v>0</v>
      </c>
      <c r="F201" s="225">
        <v>50.25</v>
      </c>
      <c r="G201" s="237"/>
    </row>
    <row r="202" spans="1:7" x14ac:dyDescent="0.25">
      <c r="A202" s="228">
        <v>3431</v>
      </c>
      <c r="B202" s="229"/>
      <c r="C202" s="230"/>
      <c r="D202" s="226" t="s">
        <v>277</v>
      </c>
      <c r="E202" s="237">
        <v>0</v>
      </c>
      <c r="F202" s="237">
        <v>50.25</v>
      </c>
      <c r="G202" s="237"/>
    </row>
    <row r="203" spans="1:7" x14ac:dyDescent="0.25">
      <c r="A203" s="228">
        <v>3433</v>
      </c>
      <c r="B203" s="229"/>
      <c r="C203" s="230"/>
      <c r="D203" s="226" t="s">
        <v>138</v>
      </c>
      <c r="E203" s="237"/>
      <c r="F203" s="237">
        <v>0</v>
      </c>
      <c r="G203" s="237"/>
    </row>
    <row r="204" spans="1:7" x14ac:dyDescent="0.25">
      <c r="A204" s="240">
        <v>38</v>
      </c>
      <c r="B204" s="229"/>
      <c r="C204" s="230"/>
      <c r="D204" s="224" t="s">
        <v>278</v>
      </c>
      <c r="E204" s="237"/>
      <c r="F204" s="225">
        <v>0</v>
      </c>
      <c r="G204" s="237"/>
    </row>
    <row r="205" spans="1:7" x14ac:dyDescent="0.25">
      <c r="A205" s="240">
        <v>381</v>
      </c>
      <c r="B205" s="229"/>
      <c r="C205" s="230"/>
      <c r="D205" s="226" t="s">
        <v>279</v>
      </c>
      <c r="E205" s="237"/>
      <c r="F205" s="225">
        <v>0</v>
      </c>
      <c r="G205" s="237"/>
    </row>
    <row r="206" spans="1:7" x14ac:dyDescent="0.25">
      <c r="A206" s="228">
        <v>3812</v>
      </c>
      <c r="B206" s="229"/>
      <c r="C206" s="230"/>
      <c r="D206" s="226" t="s">
        <v>280</v>
      </c>
      <c r="E206" s="237"/>
      <c r="F206" s="237">
        <v>0</v>
      </c>
      <c r="G206" s="237"/>
    </row>
    <row r="207" spans="1:7" ht="15" customHeight="1" x14ac:dyDescent="0.25">
      <c r="A207" s="253" t="s">
        <v>226</v>
      </c>
      <c r="B207" s="253"/>
      <c r="C207" s="253"/>
      <c r="D207" s="235" t="s">
        <v>90</v>
      </c>
      <c r="E207" s="236">
        <v>1000</v>
      </c>
      <c r="F207" s="236">
        <v>5616.13</v>
      </c>
      <c r="G207" s="236">
        <v>560</v>
      </c>
    </row>
    <row r="208" spans="1:7" ht="15" customHeight="1" x14ac:dyDescent="0.25">
      <c r="A208" s="248" t="s">
        <v>274</v>
      </c>
      <c r="B208" s="248"/>
      <c r="C208" s="248"/>
      <c r="D208" s="222" t="s">
        <v>275</v>
      </c>
      <c r="E208" s="223">
        <v>1000</v>
      </c>
      <c r="F208" s="223">
        <v>5616.13</v>
      </c>
      <c r="G208" s="223"/>
    </row>
    <row r="209" spans="1:7" x14ac:dyDescent="0.25">
      <c r="A209" s="252">
        <v>3</v>
      </c>
      <c r="B209" s="252"/>
      <c r="C209" s="252"/>
      <c r="D209" s="224" t="s">
        <v>95</v>
      </c>
      <c r="E209" s="225">
        <v>1000</v>
      </c>
      <c r="F209" s="225">
        <v>5616.13</v>
      </c>
      <c r="G209" s="225"/>
    </row>
    <row r="210" spans="1:7" x14ac:dyDescent="0.25">
      <c r="A210" s="250">
        <v>32</v>
      </c>
      <c r="B210" s="250"/>
      <c r="C210" s="250"/>
      <c r="D210" s="224" t="s">
        <v>103</v>
      </c>
      <c r="E210" s="225">
        <v>1000</v>
      </c>
      <c r="F210" s="225">
        <v>5616.13</v>
      </c>
      <c r="G210" s="225"/>
    </row>
    <row r="211" spans="1:7" x14ac:dyDescent="0.25">
      <c r="A211" s="250">
        <v>322</v>
      </c>
      <c r="B211" s="250"/>
      <c r="C211" s="250"/>
      <c r="D211" s="224" t="s">
        <v>109</v>
      </c>
      <c r="E211" s="225">
        <v>0</v>
      </c>
      <c r="F211" s="225">
        <v>12.5</v>
      </c>
      <c r="G211" s="225"/>
    </row>
    <row r="212" spans="1:7" ht="22.5" x14ac:dyDescent="0.25">
      <c r="A212" s="228">
        <v>3224</v>
      </c>
      <c r="B212" s="229"/>
      <c r="C212" s="230"/>
      <c r="D212" s="226" t="s">
        <v>238</v>
      </c>
      <c r="E212" s="237">
        <v>0</v>
      </c>
      <c r="F212" s="237">
        <v>12.5</v>
      </c>
      <c r="G212" s="237"/>
    </row>
    <row r="213" spans="1:7" x14ac:dyDescent="0.25">
      <c r="A213" s="250">
        <v>323</v>
      </c>
      <c r="B213" s="250"/>
      <c r="C213" s="250"/>
      <c r="D213" s="224" t="s">
        <v>116</v>
      </c>
      <c r="E213" s="225">
        <v>0</v>
      </c>
      <c r="F213" s="225">
        <v>5603.63</v>
      </c>
      <c r="G213" s="225"/>
    </row>
    <row r="214" spans="1:7" ht="15.75" customHeight="1" x14ac:dyDescent="0.25">
      <c r="A214" s="228">
        <v>3232</v>
      </c>
      <c r="B214" s="229"/>
      <c r="C214" s="230"/>
      <c r="D214" s="226" t="s">
        <v>239</v>
      </c>
      <c r="E214" s="237">
        <v>0</v>
      </c>
      <c r="F214" s="237">
        <v>6</v>
      </c>
      <c r="G214" s="237"/>
    </row>
    <row r="215" spans="1:7" ht="15" customHeight="1" x14ac:dyDescent="0.25">
      <c r="A215" s="253" t="s">
        <v>226</v>
      </c>
      <c r="B215" s="253"/>
      <c r="C215" s="253"/>
      <c r="D215" s="235" t="s">
        <v>90</v>
      </c>
      <c r="E215" s="236">
        <v>0</v>
      </c>
      <c r="F215" s="236">
        <v>0</v>
      </c>
      <c r="G215" s="236"/>
    </row>
    <row r="216" spans="1:7" ht="15" customHeight="1" x14ac:dyDescent="0.25">
      <c r="A216" s="248" t="s">
        <v>281</v>
      </c>
      <c r="B216" s="248"/>
      <c r="C216" s="248"/>
      <c r="D216" s="222" t="s">
        <v>282</v>
      </c>
      <c r="E216" s="223">
        <f>E217</f>
        <v>0</v>
      </c>
      <c r="F216" s="223">
        <f>F217</f>
        <v>0</v>
      </c>
      <c r="G216" s="223"/>
    </row>
    <row r="217" spans="1:7" x14ac:dyDescent="0.25">
      <c r="A217" s="252">
        <v>3</v>
      </c>
      <c r="B217" s="252"/>
      <c r="C217" s="252"/>
      <c r="D217" s="224" t="s">
        <v>95</v>
      </c>
      <c r="E217" s="237">
        <v>0</v>
      </c>
      <c r="F217" s="237">
        <v>0</v>
      </c>
      <c r="G217" s="237"/>
    </row>
    <row r="218" spans="1:7" x14ac:dyDescent="0.25">
      <c r="A218" s="250">
        <v>32</v>
      </c>
      <c r="B218" s="250"/>
      <c r="C218" s="250"/>
      <c r="D218" s="224" t="s">
        <v>103</v>
      </c>
      <c r="E218" s="237">
        <v>0</v>
      </c>
      <c r="F218" s="237">
        <v>0</v>
      </c>
      <c r="G218" s="237"/>
    </row>
    <row r="219" spans="1:7" x14ac:dyDescent="0.25">
      <c r="A219" s="250">
        <v>322</v>
      </c>
      <c r="B219" s="250"/>
      <c r="C219" s="250"/>
      <c r="D219" s="224" t="s">
        <v>109</v>
      </c>
      <c r="E219" s="237">
        <v>0</v>
      </c>
      <c r="F219" s="237">
        <v>0</v>
      </c>
      <c r="G219" s="237"/>
    </row>
    <row r="220" spans="1:7" ht="17.25" customHeight="1" x14ac:dyDescent="0.25">
      <c r="A220" s="228">
        <v>3232</v>
      </c>
      <c r="B220" s="229"/>
      <c r="C220" s="230"/>
      <c r="D220" s="226" t="s">
        <v>239</v>
      </c>
      <c r="E220" s="237">
        <v>0</v>
      </c>
      <c r="F220" s="237">
        <v>0</v>
      </c>
      <c r="G220" s="237"/>
    </row>
    <row r="221" spans="1:7" ht="15" customHeight="1" x14ac:dyDescent="0.25">
      <c r="A221" s="247" t="s">
        <v>226</v>
      </c>
      <c r="B221" s="247"/>
      <c r="C221" s="247"/>
      <c r="D221" s="220" t="s">
        <v>90</v>
      </c>
      <c r="E221" s="221">
        <v>0</v>
      </c>
      <c r="F221" s="221">
        <v>0</v>
      </c>
      <c r="G221" s="221"/>
    </row>
    <row r="222" spans="1:7" ht="15" customHeight="1" x14ac:dyDescent="0.25">
      <c r="A222" s="248" t="s">
        <v>283</v>
      </c>
      <c r="B222" s="248"/>
      <c r="C222" s="248"/>
      <c r="D222" s="222" t="s">
        <v>69</v>
      </c>
      <c r="E222" s="223">
        <v>0</v>
      </c>
      <c r="F222" s="223">
        <v>0</v>
      </c>
      <c r="G222" s="223"/>
    </row>
    <row r="223" spans="1:7" x14ac:dyDescent="0.25">
      <c r="A223" s="252">
        <v>3</v>
      </c>
      <c r="B223" s="252"/>
      <c r="C223" s="252"/>
      <c r="D223" s="224" t="s">
        <v>95</v>
      </c>
      <c r="E223" s="225">
        <v>0</v>
      </c>
      <c r="F223" s="225">
        <v>0</v>
      </c>
      <c r="G223" s="225"/>
    </row>
    <row r="224" spans="1:7" x14ac:dyDescent="0.25">
      <c r="A224" s="250">
        <v>32</v>
      </c>
      <c r="B224" s="250"/>
      <c r="C224" s="250"/>
      <c r="D224" s="224" t="s">
        <v>103</v>
      </c>
      <c r="E224" s="225">
        <v>0</v>
      </c>
      <c r="F224" s="225">
        <v>0</v>
      </c>
      <c r="G224" s="225"/>
    </row>
    <row r="225" spans="1:7" x14ac:dyDescent="0.25">
      <c r="A225" s="250">
        <v>322</v>
      </c>
      <c r="B225" s="250"/>
      <c r="C225" s="250"/>
      <c r="D225" s="224" t="s">
        <v>109</v>
      </c>
      <c r="E225" s="225">
        <v>0</v>
      </c>
      <c r="F225" s="225">
        <v>0</v>
      </c>
      <c r="G225" s="225"/>
    </row>
    <row r="226" spans="1:7" x14ac:dyDescent="0.25">
      <c r="A226" s="228">
        <v>3225</v>
      </c>
      <c r="B226" s="229"/>
      <c r="C226" s="230"/>
      <c r="D226" s="226" t="s">
        <v>231</v>
      </c>
      <c r="E226" s="225"/>
      <c r="F226" s="225"/>
      <c r="G226" s="225"/>
    </row>
    <row r="227" spans="1:7" ht="22.5" x14ac:dyDescent="0.25">
      <c r="A227" s="228">
        <v>3232</v>
      </c>
      <c r="B227" s="229"/>
      <c r="C227" s="230"/>
      <c r="D227" s="226" t="s">
        <v>239</v>
      </c>
      <c r="E227" s="237">
        <v>0</v>
      </c>
      <c r="F227" s="237">
        <v>0</v>
      </c>
      <c r="G227" s="237"/>
    </row>
    <row r="228" spans="1:7" x14ac:dyDescent="0.25">
      <c r="A228" s="228">
        <v>3239</v>
      </c>
      <c r="B228" s="229"/>
      <c r="C228" s="230"/>
      <c r="D228" s="226" t="s">
        <v>125</v>
      </c>
      <c r="E228" s="237"/>
      <c r="F228" s="237"/>
      <c r="G228" s="237"/>
    </row>
    <row r="229" spans="1:7" s="70" customFormat="1" ht="22.5" customHeight="1" x14ac:dyDescent="0.25">
      <c r="A229" s="247" t="s">
        <v>235</v>
      </c>
      <c r="B229" s="247"/>
      <c r="C229" s="247"/>
      <c r="D229" s="220" t="s">
        <v>284</v>
      </c>
      <c r="E229" s="221"/>
      <c r="F229" s="221"/>
      <c r="G229" s="221"/>
    </row>
    <row r="230" spans="1:7" s="70" customFormat="1" ht="15" customHeight="1" x14ac:dyDescent="0.25">
      <c r="A230" s="248" t="s">
        <v>274</v>
      </c>
      <c r="B230" s="248"/>
      <c r="C230" s="248"/>
      <c r="D230" s="222" t="s">
        <v>275</v>
      </c>
      <c r="E230" s="223">
        <f>E231</f>
        <v>0</v>
      </c>
      <c r="F230" s="223">
        <v>7163.14</v>
      </c>
      <c r="G230" s="223"/>
    </row>
    <row r="231" spans="1:7" s="70" customFormat="1" x14ac:dyDescent="0.25">
      <c r="A231" s="256">
        <v>3</v>
      </c>
      <c r="B231" s="256"/>
      <c r="C231" s="256"/>
      <c r="D231" s="224" t="s">
        <v>95</v>
      </c>
      <c r="E231" s="225">
        <v>0</v>
      </c>
      <c r="F231" s="225">
        <v>7163.14</v>
      </c>
      <c r="G231" s="225"/>
    </row>
    <row r="232" spans="1:7" s="70" customFormat="1" x14ac:dyDescent="0.25">
      <c r="A232" s="250">
        <v>31</v>
      </c>
      <c r="B232" s="250"/>
      <c r="C232" s="250"/>
      <c r="D232" s="224" t="s">
        <v>96</v>
      </c>
      <c r="E232" s="225">
        <v>0</v>
      </c>
      <c r="F232" s="225">
        <v>7163.14</v>
      </c>
      <c r="G232" s="225"/>
    </row>
    <row r="233" spans="1:7" s="70" customFormat="1" x14ac:dyDescent="0.25">
      <c r="A233" s="250">
        <v>311</v>
      </c>
      <c r="B233" s="250"/>
      <c r="C233" s="250"/>
      <c r="D233" s="224" t="s">
        <v>257</v>
      </c>
      <c r="E233" s="225">
        <v>0</v>
      </c>
      <c r="F233" s="225">
        <v>5221.46</v>
      </c>
      <c r="G233" s="225"/>
    </row>
    <row r="234" spans="1:7" x14ac:dyDescent="0.25">
      <c r="A234" s="251">
        <v>3111</v>
      </c>
      <c r="B234" s="251"/>
      <c r="C234" s="251"/>
      <c r="D234" s="226" t="s">
        <v>98</v>
      </c>
      <c r="E234" s="237">
        <v>0</v>
      </c>
      <c r="F234" s="237">
        <v>5221.46</v>
      </c>
      <c r="G234" s="237"/>
    </row>
    <row r="235" spans="1:7" s="70" customFormat="1" x14ac:dyDescent="0.25">
      <c r="A235" s="250">
        <v>312</v>
      </c>
      <c r="B235" s="250"/>
      <c r="C235" s="250"/>
      <c r="D235" s="224" t="s">
        <v>99</v>
      </c>
      <c r="E235" s="225">
        <f>E236</f>
        <v>0</v>
      </c>
      <c r="F235" s="225">
        <f>F236</f>
        <v>1120</v>
      </c>
      <c r="G235" s="225"/>
    </row>
    <row r="236" spans="1:7" x14ac:dyDescent="0.25">
      <c r="A236" s="251">
        <v>3121</v>
      </c>
      <c r="B236" s="251"/>
      <c r="C236" s="251"/>
      <c r="D236" s="226" t="s">
        <v>99</v>
      </c>
      <c r="E236" s="237">
        <v>0</v>
      </c>
      <c r="F236" s="237">
        <v>1120</v>
      </c>
      <c r="G236" s="237"/>
    </row>
    <row r="237" spans="1:7" s="70" customFormat="1" x14ac:dyDescent="0.25">
      <c r="A237" s="250">
        <v>313</v>
      </c>
      <c r="B237" s="250"/>
      <c r="C237" s="250"/>
      <c r="D237" s="224" t="s">
        <v>100</v>
      </c>
      <c r="E237" s="225">
        <f>E238</f>
        <v>0</v>
      </c>
      <c r="F237" s="225">
        <f>F238</f>
        <v>821.68</v>
      </c>
      <c r="G237" s="225"/>
    </row>
    <row r="238" spans="1:7" ht="22.5" x14ac:dyDescent="0.25">
      <c r="A238" s="251">
        <v>3132</v>
      </c>
      <c r="B238" s="251"/>
      <c r="C238" s="251"/>
      <c r="D238" s="226" t="s">
        <v>101</v>
      </c>
      <c r="E238" s="237">
        <v>0</v>
      </c>
      <c r="F238" s="237">
        <v>821.68</v>
      </c>
      <c r="G238" s="237"/>
    </row>
    <row r="239" spans="1:7" ht="15" customHeight="1" x14ac:dyDescent="0.25">
      <c r="A239" s="248" t="s">
        <v>285</v>
      </c>
      <c r="B239" s="248"/>
      <c r="C239" s="248"/>
      <c r="D239" s="222" t="s">
        <v>286</v>
      </c>
      <c r="E239" s="243"/>
      <c r="F239" s="223">
        <v>512</v>
      </c>
      <c r="G239" s="243"/>
    </row>
    <row r="240" spans="1:7" x14ac:dyDescent="0.25">
      <c r="A240" s="252">
        <v>3</v>
      </c>
      <c r="B240" s="252"/>
      <c r="C240" s="252"/>
      <c r="D240" s="224" t="s">
        <v>95</v>
      </c>
      <c r="E240" s="225">
        <f>E241</f>
        <v>0</v>
      </c>
      <c r="F240" s="225">
        <v>512</v>
      </c>
      <c r="G240" s="225"/>
    </row>
    <row r="241" spans="1:7" x14ac:dyDescent="0.25">
      <c r="A241" s="250">
        <v>31</v>
      </c>
      <c r="B241" s="250"/>
      <c r="C241" s="250"/>
      <c r="D241" s="224" t="s">
        <v>96</v>
      </c>
      <c r="E241" s="225">
        <f>E242+E244+E246</f>
        <v>0</v>
      </c>
      <c r="F241" s="225">
        <f>F242+F244+F246</f>
        <v>0</v>
      </c>
      <c r="G241" s="225"/>
    </row>
    <row r="242" spans="1:7" x14ac:dyDescent="0.25">
      <c r="A242" s="250">
        <v>311</v>
      </c>
      <c r="B242" s="250"/>
      <c r="C242" s="250"/>
      <c r="D242" s="224" t="s">
        <v>257</v>
      </c>
      <c r="E242" s="225">
        <f>E243</f>
        <v>0</v>
      </c>
      <c r="F242" s="225">
        <f>F243</f>
        <v>0</v>
      </c>
      <c r="G242" s="225"/>
    </row>
    <row r="243" spans="1:7" x14ac:dyDescent="0.25">
      <c r="A243" s="251">
        <v>3111</v>
      </c>
      <c r="B243" s="251"/>
      <c r="C243" s="251"/>
      <c r="D243" s="226" t="s">
        <v>98</v>
      </c>
      <c r="E243" s="237">
        <v>0</v>
      </c>
      <c r="F243" s="237">
        <v>0</v>
      </c>
      <c r="G243" s="237"/>
    </row>
    <row r="244" spans="1:7" x14ac:dyDescent="0.25">
      <c r="A244" s="250">
        <v>312</v>
      </c>
      <c r="B244" s="250"/>
      <c r="C244" s="250"/>
      <c r="D244" s="224" t="s">
        <v>99</v>
      </c>
      <c r="E244" s="225">
        <f>E245</f>
        <v>0</v>
      </c>
      <c r="F244" s="225">
        <f>F245</f>
        <v>0</v>
      </c>
      <c r="G244" s="225"/>
    </row>
    <row r="245" spans="1:7" x14ac:dyDescent="0.25">
      <c r="A245" s="251">
        <v>3121</v>
      </c>
      <c r="B245" s="251"/>
      <c r="C245" s="251"/>
      <c r="D245" s="226" t="s">
        <v>99</v>
      </c>
      <c r="E245" s="237">
        <v>0</v>
      </c>
      <c r="F245" s="237">
        <v>0</v>
      </c>
      <c r="G245" s="237"/>
    </row>
    <row r="246" spans="1:7" x14ac:dyDescent="0.25">
      <c r="A246" s="250">
        <v>313</v>
      </c>
      <c r="B246" s="250"/>
      <c r="C246" s="250"/>
      <c r="D246" s="224" t="s">
        <v>100</v>
      </c>
      <c r="E246" s="225">
        <f>E247</f>
        <v>0</v>
      </c>
      <c r="F246" s="225">
        <f>F247</f>
        <v>0</v>
      </c>
      <c r="G246" s="225"/>
    </row>
    <row r="247" spans="1:7" ht="22.5" x14ac:dyDescent="0.25">
      <c r="A247" s="251">
        <v>3132</v>
      </c>
      <c r="B247" s="251"/>
      <c r="C247" s="251"/>
      <c r="D247" s="226" t="s">
        <v>101</v>
      </c>
      <c r="E247" s="237">
        <v>0</v>
      </c>
      <c r="F247" s="237">
        <v>0</v>
      </c>
      <c r="G247" s="237"/>
    </row>
    <row r="248" spans="1:7" ht="18" customHeight="1" x14ac:dyDescent="0.25">
      <c r="A248" s="240">
        <v>32</v>
      </c>
      <c r="B248" s="229"/>
      <c r="C248" s="230"/>
      <c r="D248" s="226" t="s">
        <v>103</v>
      </c>
      <c r="E248" s="237">
        <v>0</v>
      </c>
      <c r="F248" s="225">
        <v>512</v>
      </c>
      <c r="G248" s="237"/>
    </row>
    <row r="249" spans="1:7" x14ac:dyDescent="0.25">
      <c r="A249" s="250">
        <v>321</v>
      </c>
      <c r="B249" s="250"/>
      <c r="C249" s="250"/>
      <c r="D249" s="224" t="s">
        <v>104</v>
      </c>
      <c r="E249" s="237"/>
      <c r="F249" s="225">
        <v>512</v>
      </c>
      <c r="G249" s="237"/>
    </row>
    <row r="250" spans="1:7" x14ac:dyDescent="0.25">
      <c r="A250" s="251">
        <v>3211</v>
      </c>
      <c r="B250" s="251"/>
      <c r="C250" s="251"/>
      <c r="D250" s="226" t="s">
        <v>105</v>
      </c>
      <c r="E250" s="237"/>
      <c r="F250" s="237">
        <v>512</v>
      </c>
      <c r="G250" s="237"/>
    </row>
    <row r="251" spans="1:7" x14ac:dyDescent="0.25">
      <c r="A251" s="250">
        <v>322</v>
      </c>
      <c r="B251" s="250"/>
      <c r="C251" s="250"/>
      <c r="D251" s="224" t="s">
        <v>109</v>
      </c>
      <c r="E251" s="237"/>
      <c r="F251" s="225">
        <v>0</v>
      </c>
      <c r="G251" s="237"/>
    </row>
    <row r="252" spans="1:7" ht="22.5" x14ac:dyDescent="0.25">
      <c r="A252" s="228">
        <v>3221</v>
      </c>
      <c r="B252" s="241"/>
      <c r="C252" s="242"/>
      <c r="D252" s="226" t="s">
        <v>230</v>
      </c>
      <c r="E252" s="237"/>
      <c r="F252" s="237">
        <v>0</v>
      </c>
      <c r="G252" s="237"/>
    </row>
    <row r="253" spans="1:7" x14ac:dyDescent="0.25">
      <c r="A253" s="240">
        <v>323</v>
      </c>
      <c r="B253" s="229"/>
      <c r="C253" s="230"/>
      <c r="D253" s="226" t="s">
        <v>116</v>
      </c>
      <c r="E253" s="237">
        <v>0</v>
      </c>
      <c r="F253" s="225">
        <v>0</v>
      </c>
      <c r="G253" s="237"/>
    </row>
    <row r="254" spans="1:7" x14ac:dyDescent="0.25">
      <c r="A254" s="228">
        <v>3231</v>
      </c>
      <c r="B254" s="229"/>
      <c r="C254" s="230"/>
      <c r="D254" s="226" t="s">
        <v>287</v>
      </c>
      <c r="E254" s="237">
        <v>0</v>
      </c>
      <c r="F254" s="237">
        <v>0</v>
      </c>
      <c r="G254" s="237"/>
    </row>
    <row r="255" spans="1:7" ht="22.5" x14ac:dyDescent="0.25">
      <c r="A255" s="240">
        <v>4</v>
      </c>
      <c r="B255" s="241"/>
      <c r="C255" s="242"/>
      <c r="D255" s="224" t="s">
        <v>150</v>
      </c>
      <c r="E255" s="237">
        <v>0</v>
      </c>
      <c r="F255" s="225">
        <v>0</v>
      </c>
      <c r="G255" s="237"/>
    </row>
    <row r="256" spans="1:7" x14ac:dyDescent="0.25">
      <c r="A256" s="240">
        <v>424</v>
      </c>
      <c r="B256" s="229"/>
      <c r="C256" s="230"/>
      <c r="D256" s="226" t="s">
        <v>288</v>
      </c>
      <c r="E256" s="237">
        <v>0</v>
      </c>
      <c r="F256" s="225">
        <v>0</v>
      </c>
      <c r="G256" s="237"/>
    </row>
    <row r="257" spans="1:7" x14ac:dyDescent="0.25">
      <c r="A257" s="228">
        <v>4241</v>
      </c>
      <c r="B257" s="229"/>
      <c r="C257" s="230"/>
      <c r="D257" s="226" t="s">
        <v>271</v>
      </c>
      <c r="E257" s="237">
        <v>0</v>
      </c>
      <c r="F257" s="237">
        <v>0</v>
      </c>
      <c r="G257" s="237"/>
    </row>
    <row r="258" spans="1:7" s="70" customFormat="1" ht="15" customHeight="1" x14ac:dyDescent="0.25">
      <c r="A258" s="248" t="s">
        <v>285</v>
      </c>
      <c r="B258" s="248"/>
      <c r="C258" s="248"/>
      <c r="D258" s="222" t="s">
        <v>286</v>
      </c>
      <c r="E258" s="223">
        <v>1080124</v>
      </c>
      <c r="F258" s="223">
        <v>655397.94999999995</v>
      </c>
      <c r="G258" s="223">
        <v>60</v>
      </c>
    </row>
    <row r="259" spans="1:7" s="70" customFormat="1" x14ac:dyDescent="0.25">
      <c r="A259" s="252">
        <v>3</v>
      </c>
      <c r="B259" s="252"/>
      <c r="C259" s="252"/>
      <c r="D259" s="224" t="s">
        <v>95</v>
      </c>
      <c r="E259" s="225">
        <v>1080124</v>
      </c>
      <c r="F259" s="225">
        <v>655397.94999999995</v>
      </c>
      <c r="G259" s="225">
        <v>60</v>
      </c>
    </row>
    <row r="260" spans="1:7" s="70" customFormat="1" x14ac:dyDescent="0.25">
      <c r="A260" s="250">
        <v>31</v>
      </c>
      <c r="B260" s="250"/>
      <c r="C260" s="250"/>
      <c r="D260" s="224" t="s">
        <v>96</v>
      </c>
      <c r="E260" s="225">
        <v>1080124</v>
      </c>
      <c r="F260" s="225">
        <f>F261+F264+F266</f>
        <v>650711.14</v>
      </c>
      <c r="G260" s="225">
        <v>60</v>
      </c>
    </row>
    <row r="261" spans="1:7" s="70" customFormat="1" x14ac:dyDescent="0.25">
      <c r="A261" s="250">
        <v>311</v>
      </c>
      <c r="B261" s="250"/>
      <c r="C261" s="250"/>
      <c r="D261" s="224" t="s">
        <v>257</v>
      </c>
      <c r="E261" s="225">
        <v>0</v>
      </c>
      <c r="F261" s="225">
        <f>F262</f>
        <v>541459.68999999994</v>
      </c>
      <c r="G261" s="225"/>
    </row>
    <row r="262" spans="1:7" x14ac:dyDescent="0.25">
      <c r="A262" s="251">
        <v>3111</v>
      </c>
      <c r="B262" s="251"/>
      <c r="C262" s="251"/>
      <c r="D262" s="226" t="s">
        <v>98</v>
      </c>
      <c r="E262" s="237">
        <v>0</v>
      </c>
      <c r="F262" s="237">
        <v>541459.68999999994</v>
      </c>
      <c r="G262" s="237"/>
    </row>
    <row r="263" spans="1:7" x14ac:dyDescent="0.25">
      <c r="A263" s="228">
        <v>3111</v>
      </c>
      <c r="B263" s="229"/>
      <c r="C263" s="230"/>
      <c r="D263" s="226" t="s">
        <v>289</v>
      </c>
      <c r="E263" s="237">
        <v>0</v>
      </c>
      <c r="F263" s="237">
        <v>0</v>
      </c>
      <c r="G263" s="237"/>
    </row>
    <row r="264" spans="1:7" s="70" customFormat="1" x14ac:dyDescent="0.25">
      <c r="A264" s="250">
        <v>312</v>
      </c>
      <c r="B264" s="250"/>
      <c r="C264" s="250"/>
      <c r="D264" s="224" t="s">
        <v>99</v>
      </c>
      <c r="E264" s="225">
        <v>0</v>
      </c>
      <c r="F264" s="225">
        <f>F265</f>
        <v>19910.54</v>
      </c>
      <c r="G264" s="225"/>
    </row>
    <row r="265" spans="1:7" x14ac:dyDescent="0.25">
      <c r="A265" s="251">
        <v>3121</v>
      </c>
      <c r="B265" s="251"/>
      <c r="C265" s="251"/>
      <c r="D265" s="226" t="s">
        <v>99</v>
      </c>
      <c r="E265" s="237">
        <v>0</v>
      </c>
      <c r="F265" s="237">
        <v>19910.54</v>
      </c>
      <c r="G265" s="237"/>
    </row>
    <row r="266" spans="1:7" s="70" customFormat="1" x14ac:dyDescent="0.25">
      <c r="A266" s="250">
        <v>313</v>
      </c>
      <c r="B266" s="250"/>
      <c r="C266" s="250"/>
      <c r="D266" s="224" t="s">
        <v>100</v>
      </c>
      <c r="E266" s="225">
        <v>0</v>
      </c>
      <c r="F266" s="225">
        <v>89340.91</v>
      </c>
      <c r="G266" s="225"/>
    </row>
    <row r="267" spans="1:7" ht="22.5" x14ac:dyDescent="0.25">
      <c r="A267" s="251">
        <v>3132</v>
      </c>
      <c r="B267" s="251"/>
      <c r="C267" s="251"/>
      <c r="D267" s="226" t="s">
        <v>101</v>
      </c>
      <c r="E267" s="237">
        <v>0</v>
      </c>
      <c r="F267" s="237">
        <v>89340.91</v>
      </c>
      <c r="G267" s="237"/>
    </row>
    <row r="268" spans="1:7" ht="22.5" x14ac:dyDescent="0.25">
      <c r="A268" s="228">
        <v>3132</v>
      </c>
      <c r="B268" s="229"/>
      <c r="C268" s="230"/>
      <c r="D268" s="226" t="s">
        <v>290</v>
      </c>
      <c r="E268" s="237">
        <v>0</v>
      </c>
      <c r="F268" s="237">
        <v>0</v>
      </c>
      <c r="G268" s="237"/>
    </row>
    <row r="269" spans="1:7" ht="22.5" x14ac:dyDescent="0.25">
      <c r="A269" s="228">
        <v>3133</v>
      </c>
      <c r="B269" s="229"/>
      <c r="C269" s="230"/>
      <c r="D269" s="226" t="s">
        <v>291</v>
      </c>
      <c r="E269" s="237">
        <v>0</v>
      </c>
      <c r="F269" s="237">
        <v>0</v>
      </c>
      <c r="G269" s="237"/>
    </row>
    <row r="270" spans="1:7" s="70" customFormat="1" x14ac:dyDescent="0.25">
      <c r="A270" s="250">
        <v>32</v>
      </c>
      <c r="B270" s="250"/>
      <c r="C270" s="250"/>
      <c r="D270" s="224" t="s">
        <v>103</v>
      </c>
      <c r="E270" s="237">
        <v>0</v>
      </c>
      <c r="F270" s="225">
        <v>3785.38</v>
      </c>
      <c r="G270" s="237"/>
    </row>
    <row r="271" spans="1:7" s="70" customFormat="1" ht="22.5" x14ac:dyDescent="0.25">
      <c r="A271" s="250">
        <v>329</v>
      </c>
      <c r="B271" s="250"/>
      <c r="C271" s="250"/>
      <c r="D271" s="224" t="s">
        <v>126</v>
      </c>
      <c r="E271" s="237">
        <v>0</v>
      </c>
      <c r="F271" s="225">
        <v>3782.38</v>
      </c>
      <c r="G271" s="237"/>
    </row>
    <row r="272" spans="1:7" ht="22.5" x14ac:dyDescent="0.25">
      <c r="A272" s="251">
        <v>3295</v>
      </c>
      <c r="B272" s="251"/>
      <c r="C272" s="251"/>
      <c r="D272" s="226" t="s">
        <v>292</v>
      </c>
      <c r="E272" s="237">
        <v>0</v>
      </c>
      <c r="F272" s="237">
        <v>812</v>
      </c>
      <c r="G272" s="237"/>
    </row>
    <row r="273" spans="1:7" x14ac:dyDescent="0.25">
      <c r="A273" s="251">
        <v>3296</v>
      </c>
      <c r="B273" s="251"/>
      <c r="C273" s="251"/>
      <c r="D273" s="226" t="s">
        <v>132</v>
      </c>
      <c r="E273" s="237">
        <v>0</v>
      </c>
      <c r="F273" s="237">
        <v>190.9</v>
      </c>
      <c r="G273" s="237"/>
    </row>
    <row r="274" spans="1:7" x14ac:dyDescent="0.25">
      <c r="A274" s="228">
        <v>3299</v>
      </c>
      <c r="B274" s="229"/>
      <c r="C274" s="230"/>
      <c r="D274" s="226" t="s">
        <v>126</v>
      </c>
      <c r="E274" s="237">
        <v>0</v>
      </c>
      <c r="F274" s="237">
        <v>2782.48</v>
      </c>
      <c r="G274" s="237"/>
    </row>
    <row r="275" spans="1:7" s="70" customFormat="1" x14ac:dyDescent="0.25">
      <c r="A275" s="250">
        <v>34</v>
      </c>
      <c r="B275" s="250"/>
      <c r="C275" s="250"/>
      <c r="D275" s="224" t="s">
        <v>135</v>
      </c>
      <c r="E275" s="237">
        <v>0</v>
      </c>
      <c r="F275" s="225">
        <v>0</v>
      </c>
      <c r="G275" s="237"/>
    </row>
    <row r="276" spans="1:7" s="70" customFormat="1" x14ac:dyDescent="0.25">
      <c r="A276" s="250">
        <v>343</v>
      </c>
      <c r="B276" s="250"/>
      <c r="C276" s="250"/>
      <c r="D276" s="224" t="s">
        <v>136</v>
      </c>
      <c r="E276" s="225">
        <v>0</v>
      </c>
      <c r="F276" s="225">
        <v>0</v>
      </c>
      <c r="G276" s="237"/>
    </row>
    <row r="277" spans="1:7" x14ac:dyDescent="0.25">
      <c r="A277" s="251">
        <v>3433</v>
      </c>
      <c r="B277" s="251"/>
      <c r="C277" s="251"/>
      <c r="D277" s="226" t="s">
        <v>138</v>
      </c>
      <c r="E277" s="237">
        <v>0</v>
      </c>
      <c r="F277" s="237">
        <v>0</v>
      </c>
      <c r="G277" s="237"/>
    </row>
    <row r="278" spans="1:7" x14ac:dyDescent="0.25">
      <c r="A278" s="240">
        <v>38</v>
      </c>
      <c r="B278" s="229"/>
      <c r="C278" s="230"/>
      <c r="D278" s="224" t="s">
        <v>278</v>
      </c>
      <c r="E278" s="237">
        <v>0</v>
      </c>
      <c r="F278" s="225">
        <v>901.43</v>
      </c>
      <c r="G278" s="237"/>
    </row>
    <row r="279" spans="1:7" x14ac:dyDescent="0.25">
      <c r="A279" s="240">
        <v>381</v>
      </c>
      <c r="B279" s="229"/>
      <c r="C279" s="230"/>
      <c r="D279" s="226" t="s">
        <v>279</v>
      </c>
      <c r="E279" s="237">
        <v>0</v>
      </c>
      <c r="F279" s="237">
        <v>901.43</v>
      </c>
      <c r="G279" s="237"/>
    </row>
    <row r="280" spans="1:7" x14ac:dyDescent="0.25">
      <c r="A280" s="228">
        <v>3812</v>
      </c>
      <c r="B280" s="229"/>
      <c r="C280" s="230"/>
      <c r="D280" s="226" t="s">
        <v>280</v>
      </c>
      <c r="E280" s="237">
        <v>0</v>
      </c>
      <c r="F280" s="237">
        <v>901.43</v>
      </c>
      <c r="G280" s="237"/>
    </row>
    <row r="281" spans="1:7" ht="47.25" customHeight="1" x14ac:dyDescent="0.25">
      <c r="A281" s="253" t="s">
        <v>293</v>
      </c>
      <c r="B281" s="253"/>
      <c r="C281" s="253"/>
      <c r="D281" s="235" t="s">
        <v>294</v>
      </c>
      <c r="E281" s="236">
        <f>E282</f>
        <v>3088.2</v>
      </c>
      <c r="F281" s="236">
        <f>F282</f>
        <v>0</v>
      </c>
      <c r="G281" s="236">
        <v>0</v>
      </c>
    </row>
    <row r="282" spans="1:7" ht="15" customHeight="1" x14ac:dyDescent="0.25">
      <c r="A282" s="248" t="s">
        <v>295</v>
      </c>
      <c r="B282" s="248"/>
      <c r="C282" s="248"/>
      <c r="D282" s="222" t="s">
        <v>286</v>
      </c>
      <c r="E282" s="223">
        <f>E283</f>
        <v>3088.2</v>
      </c>
      <c r="F282" s="223">
        <v>0</v>
      </c>
      <c r="G282" s="223">
        <v>0</v>
      </c>
    </row>
    <row r="283" spans="1:7" x14ac:dyDescent="0.25">
      <c r="A283" s="240">
        <v>3</v>
      </c>
      <c r="B283" s="241"/>
      <c r="C283" s="242"/>
      <c r="D283" s="224" t="s">
        <v>95</v>
      </c>
      <c r="E283" s="225">
        <v>3088.2</v>
      </c>
      <c r="F283" s="225">
        <v>0</v>
      </c>
      <c r="G283" s="225"/>
    </row>
    <row r="284" spans="1:7" x14ac:dyDescent="0.25">
      <c r="A284" s="240">
        <v>31</v>
      </c>
      <c r="B284" s="241"/>
      <c r="C284" s="242"/>
      <c r="D284" s="224" t="s">
        <v>96</v>
      </c>
      <c r="E284" s="225">
        <v>3035.1</v>
      </c>
      <c r="F284" s="225">
        <v>0</v>
      </c>
      <c r="G284" s="225"/>
    </row>
    <row r="285" spans="1:7" x14ac:dyDescent="0.25">
      <c r="A285" s="240">
        <v>311</v>
      </c>
      <c r="B285" s="241"/>
      <c r="C285" s="242"/>
      <c r="D285" s="224" t="s">
        <v>257</v>
      </c>
      <c r="E285" s="225">
        <v>0</v>
      </c>
      <c r="F285" s="225">
        <v>0</v>
      </c>
      <c r="G285" s="225"/>
    </row>
    <row r="286" spans="1:7" x14ac:dyDescent="0.25">
      <c r="A286" s="228">
        <v>3111</v>
      </c>
      <c r="B286" s="229"/>
      <c r="C286" s="230"/>
      <c r="D286" s="226" t="s">
        <v>98</v>
      </c>
      <c r="E286" s="237">
        <v>0</v>
      </c>
      <c r="F286" s="237">
        <v>0</v>
      </c>
      <c r="G286" s="237"/>
    </row>
    <row r="287" spans="1:7" x14ac:dyDescent="0.25">
      <c r="A287" s="240">
        <v>312</v>
      </c>
      <c r="B287" s="241"/>
      <c r="C287" s="242"/>
      <c r="D287" s="224" t="s">
        <v>99</v>
      </c>
      <c r="E287" s="225">
        <v>0</v>
      </c>
      <c r="F287" s="225">
        <v>0</v>
      </c>
      <c r="G287" s="225"/>
    </row>
    <row r="288" spans="1:7" x14ac:dyDescent="0.25">
      <c r="A288" s="228">
        <v>3121</v>
      </c>
      <c r="B288" s="229"/>
      <c r="C288" s="230"/>
      <c r="D288" s="226" t="s">
        <v>99</v>
      </c>
      <c r="E288" s="237">
        <v>0</v>
      </c>
      <c r="F288" s="237">
        <v>0</v>
      </c>
      <c r="G288" s="237"/>
    </row>
    <row r="289" spans="1:7" x14ac:dyDescent="0.25">
      <c r="A289" s="240">
        <v>313</v>
      </c>
      <c r="B289" s="241"/>
      <c r="C289" s="242"/>
      <c r="D289" s="224" t="s">
        <v>100</v>
      </c>
      <c r="E289" s="225">
        <v>0</v>
      </c>
      <c r="F289" s="225">
        <v>0</v>
      </c>
      <c r="G289" s="225"/>
    </row>
    <row r="290" spans="1:7" ht="22.5" x14ac:dyDescent="0.25">
      <c r="A290" s="228">
        <v>3132</v>
      </c>
      <c r="B290" s="229"/>
      <c r="C290" s="230"/>
      <c r="D290" s="226" t="s">
        <v>101</v>
      </c>
      <c r="E290" s="237">
        <v>0</v>
      </c>
      <c r="F290" s="237">
        <v>0</v>
      </c>
      <c r="G290" s="237"/>
    </row>
    <row r="291" spans="1:7" x14ac:dyDescent="0.25">
      <c r="A291" s="250">
        <v>32</v>
      </c>
      <c r="B291" s="250"/>
      <c r="C291" s="250"/>
      <c r="D291" s="224" t="s">
        <v>103</v>
      </c>
      <c r="E291" s="225">
        <v>53.1</v>
      </c>
      <c r="F291" s="225">
        <v>0</v>
      </c>
      <c r="G291" s="225"/>
    </row>
    <row r="292" spans="1:7" x14ac:dyDescent="0.25">
      <c r="A292" s="250">
        <v>321</v>
      </c>
      <c r="B292" s="250"/>
      <c r="C292" s="250"/>
      <c r="D292" s="224" t="s">
        <v>104</v>
      </c>
      <c r="E292" s="225">
        <v>0</v>
      </c>
      <c r="F292" s="225">
        <v>0</v>
      </c>
      <c r="G292" s="225"/>
    </row>
    <row r="293" spans="1:7" x14ac:dyDescent="0.25">
      <c r="A293" s="251">
        <v>3211</v>
      </c>
      <c r="B293" s="251"/>
      <c r="C293" s="251"/>
      <c r="D293" s="226" t="s">
        <v>105</v>
      </c>
      <c r="E293" s="237">
        <v>0</v>
      </c>
      <c r="F293" s="237">
        <v>0</v>
      </c>
      <c r="G293" s="237"/>
    </row>
    <row r="294" spans="1:7" x14ac:dyDescent="0.25">
      <c r="A294" s="240">
        <v>323</v>
      </c>
      <c r="B294" s="229"/>
      <c r="C294" s="230"/>
      <c r="D294" s="224" t="s">
        <v>116</v>
      </c>
      <c r="E294" s="237"/>
      <c r="F294" s="225">
        <v>0</v>
      </c>
      <c r="G294" s="237"/>
    </row>
    <row r="295" spans="1:7" x14ac:dyDescent="0.25">
      <c r="A295" s="228">
        <v>3231</v>
      </c>
      <c r="B295" s="229"/>
      <c r="C295" s="230"/>
      <c r="D295" s="226" t="s">
        <v>287</v>
      </c>
      <c r="E295" s="237"/>
      <c r="F295" s="237">
        <v>0</v>
      </c>
      <c r="G295" s="237"/>
    </row>
    <row r="296" spans="1:7" ht="15" customHeight="1" x14ac:dyDescent="0.25">
      <c r="A296" s="253" t="s">
        <v>293</v>
      </c>
      <c r="B296" s="253"/>
      <c r="C296" s="253"/>
      <c r="D296" s="235" t="s">
        <v>296</v>
      </c>
      <c r="E296" s="236">
        <f>E297</f>
        <v>12000</v>
      </c>
      <c r="F296" s="236">
        <v>29950.5</v>
      </c>
      <c r="G296" s="236">
        <v>200</v>
      </c>
    </row>
    <row r="297" spans="1:7" ht="15" customHeight="1" x14ac:dyDescent="0.25">
      <c r="A297" s="248" t="s">
        <v>295</v>
      </c>
      <c r="B297" s="248"/>
      <c r="C297" s="248"/>
      <c r="D297" s="222" t="s">
        <v>286</v>
      </c>
      <c r="E297" s="223">
        <f>E298</f>
        <v>12000</v>
      </c>
      <c r="F297" s="223">
        <v>29950.5</v>
      </c>
      <c r="G297" s="223">
        <v>200</v>
      </c>
    </row>
    <row r="298" spans="1:7" x14ac:dyDescent="0.25">
      <c r="A298" s="257">
        <v>32</v>
      </c>
      <c r="B298" s="257"/>
      <c r="C298" s="257"/>
      <c r="D298" s="224" t="s">
        <v>103</v>
      </c>
      <c r="E298" s="225">
        <v>12000</v>
      </c>
      <c r="F298" s="225">
        <v>29950.5</v>
      </c>
      <c r="G298" s="225"/>
    </row>
    <row r="299" spans="1:7" ht="15" customHeight="1" x14ac:dyDescent="0.25">
      <c r="A299" s="250">
        <v>321</v>
      </c>
      <c r="B299" s="250"/>
      <c r="C299" s="250"/>
      <c r="D299" s="224" t="s">
        <v>104</v>
      </c>
      <c r="E299" s="225">
        <v>0</v>
      </c>
      <c r="F299" s="225">
        <v>28687.15</v>
      </c>
      <c r="G299" s="225"/>
    </row>
    <row r="300" spans="1:7" ht="15" customHeight="1" x14ac:dyDescent="0.25">
      <c r="A300" s="251">
        <v>3211</v>
      </c>
      <c r="B300" s="251"/>
      <c r="C300" s="251"/>
      <c r="D300" s="226" t="s">
        <v>105</v>
      </c>
      <c r="E300" s="237">
        <v>0</v>
      </c>
      <c r="F300" s="237">
        <v>28687.15</v>
      </c>
      <c r="G300" s="237"/>
    </row>
    <row r="301" spans="1:7" ht="19.5" customHeight="1" x14ac:dyDescent="0.25">
      <c r="A301" s="240">
        <v>329</v>
      </c>
      <c r="B301" s="241"/>
      <c r="C301" s="242"/>
      <c r="D301" s="224" t="s">
        <v>126</v>
      </c>
      <c r="E301" s="225">
        <v>0</v>
      </c>
      <c r="F301" s="225">
        <v>1263.3499999999999</v>
      </c>
      <c r="G301" s="225"/>
    </row>
    <row r="302" spans="1:7" x14ac:dyDescent="0.25">
      <c r="A302" s="251">
        <v>3299</v>
      </c>
      <c r="B302" s="251"/>
      <c r="C302" s="251"/>
      <c r="D302" s="226" t="s">
        <v>126</v>
      </c>
      <c r="E302" s="237">
        <v>0</v>
      </c>
      <c r="F302" s="237">
        <v>1263.3499999999999</v>
      </c>
      <c r="G302" s="237"/>
    </row>
    <row r="303" spans="1:7" ht="22.5" x14ac:dyDescent="0.25">
      <c r="A303" s="252">
        <v>4</v>
      </c>
      <c r="B303" s="252"/>
      <c r="C303" s="252"/>
      <c r="D303" s="224" t="s">
        <v>150</v>
      </c>
      <c r="E303" s="237"/>
      <c r="F303" s="225">
        <v>0</v>
      </c>
      <c r="G303" s="237"/>
    </row>
    <row r="304" spans="1:7" ht="22.5" x14ac:dyDescent="0.25">
      <c r="A304" s="250">
        <v>42</v>
      </c>
      <c r="B304" s="250"/>
      <c r="C304" s="250"/>
      <c r="D304" s="224" t="s">
        <v>151</v>
      </c>
      <c r="E304" s="237"/>
      <c r="F304" s="225">
        <v>0</v>
      </c>
      <c r="G304" s="237"/>
    </row>
    <row r="305" spans="1:7" x14ac:dyDescent="0.25">
      <c r="A305" s="250">
        <v>422</v>
      </c>
      <c r="B305" s="250"/>
      <c r="C305" s="250"/>
      <c r="D305" s="224" t="s">
        <v>154</v>
      </c>
      <c r="E305" s="237"/>
      <c r="F305" s="225">
        <v>0</v>
      </c>
      <c r="G305" s="237"/>
    </row>
    <row r="306" spans="1:7" x14ac:dyDescent="0.25">
      <c r="A306" s="251">
        <v>42211</v>
      </c>
      <c r="B306" s="251"/>
      <c r="C306" s="251"/>
      <c r="D306" s="226" t="s">
        <v>297</v>
      </c>
      <c r="E306" s="237"/>
      <c r="F306" s="237">
        <v>0</v>
      </c>
      <c r="G306" s="237"/>
    </row>
    <row r="307" spans="1:7" s="70" customFormat="1" ht="15" customHeight="1" x14ac:dyDescent="0.25">
      <c r="A307" s="253" t="s">
        <v>246</v>
      </c>
      <c r="B307" s="253"/>
      <c r="C307" s="253"/>
      <c r="D307" s="235" t="s">
        <v>247</v>
      </c>
      <c r="E307" s="236">
        <f t="shared" ref="E307:F309" si="7">E308</f>
        <v>699</v>
      </c>
      <c r="F307" s="236">
        <f t="shared" si="7"/>
        <v>422.62</v>
      </c>
      <c r="G307" s="236">
        <v>65</v>
      </c>
    </row>
    <row r="308" spans="1:7" s="70" customFormat="1" ht="15" customHeight="1" x14ac:dyDescent="0.25">
      <c r="A308" s="248" t="s">
        <v>285</v>
      </c>
      <c r="B308" s="248"/>
      <c r="C308" s="248"/>
      <c r="D308" s="222" t="s">
        <v>286</v>
      </c>
      <c r="E308" s="223">
        <f t="shared" si="7"/>
        <v>699</v>
      </c>
      <c r="F308" s="223">
        <f t="shared" si="7"/>
        <v>422.62</v>
      </c>
      <c r="G308" s="223">
        <v>65</v>
      </c>
    </row>
    <row r="309" spans="1:7" s="70" customFormat="1" x14ac:dyDescent="0.25">
      <c r="A309" s="258">
        <v>3</v>
      </c>
      <c r="B309" s="258"/>
      <c r="C309" s="258"/>
      <c r="D309" s="224" t="s">
        <v>95</v>
      </c>
      <c r="E309" s="225">
        <f t="shared" si="7"/>
        <v>699</v>
      </c>
      <c r="F309" s="225">
        <f t="shared" si="7"/>
        <v>422.62</v>
      </c>
      <c r="G309" s="225"/>
    </row>
    <row r="310" spans="1:7" s="70" customFormat="1" x14ac:dyDescent="0.25">
      <c r="A310" s="250">
        <v>32</v>
      </c>
      <c r="B310" s="250"/>
      <c r="C310" s="250"/>
      <c r="D310" s="224" t="s">
        <v>103</v>
      </c>
      <c r="E310" s="225">
        <v>699</v>
      </c>
      <c r="F310" s="225">
        <f>F311+F313+F315</f>
        <v>422.62</v>
      </c>
      <c r="G310" s="225"/>
    </row>
    <row r="311" spans="1:7" s="70" customFormat="1" x14ac:dyDescent="0.25">
      <c r="A311" s="250">
        <v>321</v>
      </c>
      <c r="B311" s="250"/>
      <c r="C311" s="250"/>
      <c r="D311" s="224" t="s">
        <v>104</v>
      </c>
      <c r="E311" s="225">
        <v>0</v>
      </c>
      <c r="F311" s="225">
        <f>F312</f>
        <v>0</v>
      </c>
      <c r="G311" s="225"/>
    </row>
    <row r="312" spans="1:7" x14ac:dyDescent="0.25">
      <c r="A312" s="251">
        <v>3211</v>
      </c>
      <c r="B312" s="251"/>
      <c r="C312" s="251"/>
      <c r="D312" s="226" t="s">
        <v>105</v>
      </c>
      <c r="E312" s="237">
        <v>0</v>
      </c>
      <c r="F312" s="237"/>
      <c r="G312" s="237"/>
    </row>
    <row r="313" spans="1:7" s="70" customFormat="1" x14ac:dyDescent="0.25">
      <c r="A313" s="250">
        <v>323</v>
      </c>
      <c r="B313" s="250"/>
      <c r="C313" s="250"/>
      <c r="D313" s="224" t="s">
        <v>116</v>
      </c>
      <c r="E313" s="225">
        <v>0</v>
      </c>
      <c r="F313" s="225">
        <f>F314</f>
        <v>79.13</v>
      </c>
      <c r="G313" s="225"/>
    </row>
    <row r="314" spans="1:7" x14ac:dyDescent="0.25">
      <c r="A314" s="251">
        <v>3237</v>
      </c>
      <c r="B314" s="251"/>
      <c r="C314" s="251"/>
      <c r="D314" s="226" t="s">
        <v>123</v>
      </c>
      <c r="E314" s="237">
        <v>0</v>
      </c>
      <c r="F314" s="237">
        <v>79.13</v>
      </c>
      <c r="G314" s="237"/>
    </row>
    <row r="315" spans="1:7" s="70" customFormat="1" ht="22.5" x14ac:dyDescent="0.25">
      <c r="A315" s="250">
        <v>329</v>
      </c>
      <c r="B315" s="250"/>
      <c r="C315" s="250"/>
      <c r="D315" s="224" t="s">
        <v>126</v>
      </c>
      <c r="E315" s="225">
        <v>0</v>
      </c>
      <c r="F315" s="225">
        <v>343.49</v>
      </c>
      <c r="G315" s="225"/>
    </row>
    <row r="316" spans="1:7" x14ac:dyDescent="0.25">
      <c r="A316" s="251">
        <v>3299</v>
      </c>
      <c r="B316" s="251"/>
      <c r="C316" s="251"/>
      <c r="D316" s="226" t="s">
        <v>126</v>
      </c>
      <c r="E316" s="237">
        <v>0</v>
      </c>
      <c r="F316" s="237">
        <v>343.49</v>
      </c>
      <c r="G316" s="237"/>
    </row>
    <row r="317" spans="1:7" s="70" customFormat="1" ht="15" customHeight="1" x14ac:dyDescent="0.25">
      <c r="A317" s="247" t="s">
        <v>298</v>
      </c>
      <c r="B317" s="247"/>
      <c r="C317" s="247"/>
      <c r="D317" s="220" t="s">
        <v>299</v>
      </c>
      <c r="E317" s="221"/>
      <c r="F317" s="221"/>
      <c r="G317" s="221"/>
    </row>
    <row r="318" spans="1:7" s="70" customFormat="1" ht="15" customHeight="1" x14ac:dyDescent="0.25">
      <c r="A318" s="248" t="s">
        <v>283</v>
      </c>
      <c r="B318" s="248"/>
      <c r="C318" s="248"/>
      <c r="D318" s="222" t="s">
        <v>300</v>
      </c>
      <c r="E318" s="223">
        <v>1659</v>
      </c>
      <c r="F318" s="223">
        <v>3680.12</v>
      </c>
      <c r="G318" s="223"/>
    </row>
    <row r="319" spans="1:7" s="70" customFormat="1" x14ac:dyDescent="0.25">
      <c r="A319" s="258">
        <v>3</v>
      </c>
      <c r="B319" s="258"/>
      <c r="C319" s="258"/>
      <c r="D319" s="224" t="s">
        <v>95</v>
      </c>
      <c r="E319" s="225">
        <v>1659.03</v>
      </c>
      <c r="F319" s="225">
        <f>F320</f>
        <v>3680.12</v>
      </c>
      <c r="G319" s="225"/>
    </row>
    <row r="320" spans="1:7" s="70" customFormat="1" x14ac:dyDescent="0.25">
      <c r="A320" s="250">
        <v>32</v>
      </c>
      <c r="B320" s="250"/>
      <c r="C320" s="250"/>
      <c r="D320" s="224" t="s">
        <v>103</v>
      </c>
      <c r="E320" s="225">
        <v>1659.03</v>
      </c>
      <c r="F320" s="225">
        <f>F321+F327+F331</f>
        <v>3680.12</v>
      </c>
      <c r="G320" s="225"/>
    </row>
    <row r="321" spans="1:7" s="70" customFormat="1" x14ac:dyDescent="0.25">
      <c r="A321" s="250">
        <v>321</v>
      </c>
      <c r="B321" s="250"/>
      <c r="C321" s="250"/>
      <c r="D321" s="224" t="s">
        <v>104</v>
      </c>
      <c r="E321" s="225">
        <v>0</v>
      </c>
      <c r="F321" s="225">
        <v>472.5</v>
      </c>
      <c r="G321" s="225"/>
    </row>
    <row r="322" spans="1:7" x14ac:dyDescent="0.25">
      <c r="A322" s="251">
        <v>3211</v>
      </c>
      <c r="B322" s="251"/>
      <c r="C322" s="251"/>
      <c r="D322" s="226" t="s">
        <v>105</v>
      </c>
      <c r="E322" s="237">
        <v>0</v>
      </c>
      <c r="F322" s="237"/>
      <c r="G322" s="237"/>
    </row>
    <row r="323" spans="1:7" x14ac:dyDescent="0.25">
      <c r="A323" s="228">
        <v>3213</v>
      </c>
      <c r="B323" s="229"/>
      <c r="C323" s="230"/>
      <c r="D323" s="226" t="s">
        <v>301</v>
      </c>
      <c r="E323" s="237">
        <v>0</v>
      </c>
      <c r="F323" s="237">
        <v>472.5</v>
      </c>
      <c r="G323" s="237"/>
    </row>
    <row r="324" spans="1:7" x14ac:dyDescent="0.25">
      <c r="A324" s="240">
        <v>322</v>
      </c>
      <c r="B324" s="241"/>
      <c r="C324" s="242"/>
      <c r="D324" s="224" t="s">
        <v>109</v>
      </c>
      <c r="E324" s="237">
        <v>0</v>
      </c>
      <c r="F324" s="237"/>
      <c r="G324" s="237"/>
    </row>
    <row r="325" spans="1:7" x14ac:dyDescent="0.25">
      <c r="A325" s="228">
        <v>3225</v>
      </c>
      <c r="B325" s="229"/>
      <c r="C325" s="230"/>
      <c r="D325" s="226" t="s">
        <v>231</v>
      </c>
      <c r="E325" s="237">
        <v>0</v>
      </c>
      <c r="F325" s="237"/>
      <c r="G325" s="237"/>
    </row>
    <row r="326" spans="1:7" x14ac:dyDescent="0.25">
      <c r="A326" s="228">
        <v>3227</v>
      </c>
      <c r="B326" s="229"/>
      <c r="C326" s="230"/>
      <c r="D326" s="226" t="s">
        <v>232</v>
      </c>
      <c r="E326" s="237">
        <v>0</v>
      </c>
      <c r="F326" s="237"/>
      <c r="G326" s="237"/>
    </row>
    <row r="327" spans="1:7" s="70" customFormat="1" x14ac:dyDescent="0.25">
      <c r="A327" s="250">
        <v>323</v>
      </c>
      <c r="B327" s="250"/>
      <c r="C327" s="250"/>
      <c r="D327" s="224" t="s">
        <v>116</v>
      </c>
      <c r="E327" s="225">
        <v>0</v>
      </c>
      <c r="F327" s="225">
        <f>F328+F329+F330</f>
        <v>0</v>
      </c>
      <c r="G327" s="225"/>
    </row>
    <row r="328" spans="1:7" x14ac:dyDescent="0.25">
      <c r="A328" s="251">
        <v>3231</v>
      </c>
      <c r="B328" s="251"/>
      <c r="C328" s="251"/>
      <c r="D328" s="226" t="s">
        <v>117</v>
      </c>
      <c r="E328" s="237">
        <v>0</v>
      </c>
      <c r="F328" s="237"/>
      <c r="G328" s="237"/>
    </row>
    <row r="329" spans="1:7" x14ac:dyDescent="0.25">
      <c r="A329" s="251">
        <v>3237</v>
      </c>
      <c r="B329" s="251"/>
      <c r="C329" s="251"/>
      <c r="D329" s="226" t="s">
        <v>123</v>
      </c>
      <c r="E329" s="237">
        <v>0</v>
      </c>
      <c r="F329" s="237"/>
      <c r="G329" s="237"/>
    </row>
    <row r="330" spans="1:7" x14ac:dyDescent="0.25">
      <c r="A330" s="251">
        <v>3239</v>
      </c>
      <c r="B330" s="251"/>
      <c r="C330" s="251"/>
      <c r="D330" s="226" t="s">
        <v>125</v>
      </c>
      <c r="E330" s="237">
        <v>0</v>
      </c>
      <c r="F330" s="237"/>
      <c r="G330" s="237"/>
    </row>
    <row r="331" spans="1:7" s="70" customFormat="1" ht="22.5" x14ac:dyDescent="0.25">
      <c r="A331" s="250">
        <v>329</v>
      </c>
      <c r="B331" s="250"/>
      <c r="C331" s="250"/>
      <c r="D331" s="224" t="s">
        <v>126</v>
      </c>
      <c r="E331" s="225">
        <v>0</v>
      </c>
      <c r="F331" s="225">
        <v>3207.62</v>
      </c>
      <c r="G331" s="225"/>
    </row>
    <row r="332" spans="1:7" x14ac:dyDescent="0.25">
      <c r="A332" s="251">
        <v>3299</v>
      </c>
      <c r="B332" s="251"/>
      <c r="C332" s="251"/>
      <c r="D332" s="226" t="s">
        <v>126</v>
      </c>
      <c r="E332" s="237">
        <v>0</v>
      </c>
      <c r="F332" s="237">
        <v>3207.62</v>
      </c>
      <c r="G332" s="237"/>
    </row>
    <row r="333" spans="1:7" s="70" customFormat="1" ht="15" customHeight="1" x14ac:dyDescent="0.25">
      <c r="A333" s="248" t="s">
        <v>281</v>
      </c>
      <c r="B333" s="248"/>
      <c r="C333" s="248"/>
      <c r="D333" s="222" t="s">
        <v>302</v>
      </c>
      <c r="E333" s="223">
        <v>1361</v>
      </c>
      <c r="F333" s="223">
        <v>792.77</v>
      </c>
      <c r="G333" s="223">
        <v>58</v>
      </c>
    </row>
    <row r="334" spans="1:7" s="70" customFormat="1" x14ac:dyDescent="0.25">
      <c r="A334" s="252">
        <v>3</v>
      </c>
      <c r="B334" s="252"/>
      <c r="C334" s="252"/>
      <c r="D334" s="224" t="s">
        <v>95</v>
      </c>
      <c r="E334" s="225">
        <f>E335+E338</f>
        <v>1361</v>
      </c>
      <c r="F334" s="225">
        <v>792.77</v>
      </c>
      <c r="G334" s="225">
        <v>58</v>
      </c>
    </row>
    <row r="335" spans="1:7" s="70" customFormat="1" x14ac:dyDescent="0.25">
      <c r="A335" s="250">
        <v>31</v>
      </c>
      <c r="B335" s="250"/>
      <c r="C335" s="250"/>
      <c r="D335" s="224" t="s">
        <v>96</v>
      </c>
      <c r="E335" s="225">
        <f>E336</f>
        <v>0</v>
      </c>
      <c r="F335" s="225">
        <f>F336</f>
        <v>0</v>
      </c>
      <c r="G335" s="225"/>
    </row>
    <row r="336" spans="1:7" s="70" customFormat="1" x14ac:dyDescent="0.25">
      <c r="A336" s="250">
        <v>312</v>
      </c>
      <c r="B336" s="250"/>
      <c r="C336" s="250"/>
      <c r="D336" s="224" t="s">
        <v>99</v>
      </c>
      <c r="E336" s="225">
        <f>E337</f>
        <v>0</v>
      </c>
      <c r="F336" s="225">
        <f>F337</f>
        <v>0</v>
      </c>
      <c r="G336" s="225"/>
    </row>
    <row r="337" spans="1:7" x14ac:dyDescent="0.25">
      <c r="A337" s="251">
        <v>3121</v>
      </c>
      <c r="B337" s="251"/>
      <c r="C337" s="251"/>
      <c r="D337" s="226" t="s">
        <v>99</v>
      </c>
      <c r="E337" s="237"/>
      <c r="F337" s="237"/>
      <c r="G337" s="237"/>
    </row>
    <row r="338" spans="1:7" s="70" customFormat="1" x14ac:dyDescent="0.25">
      <c r="A338" s="250">
        <v>32</v>
      </c>
      <c r="B338" s="250"/>
      <c r="C338" s="250"/>
      <c r="D338" s="224" t="s">
        <v>103</v>
      </c>
      <c r="E338" s="225">
        <v>1361</v>
      </c>
      <c r="F338" s="225">
        <v>0</v>
      </c>
      <c r="G338" s="225"/>
    </row>
    <row r="339" spans="1:7" s="70" customFormat="1" x14ac:dyDescent="0.25">
      <c r="A339" s="250">
        <v>321</v>
      </c>
      <c r="B339" s="250"/>
      <c r="C339" s="250"/>
      <c r="D339" s="224" t="s">
        <v>104</v>
      </c>
      <c r="E339" s="225">
        <f>E340+E341</f>
        <v>0</v>
      </c>
      <c r="F339" s="225">
        <f>F340+F341</f>
        <v>0</v>
      </c>
      <c r="G339" s="225"/>
    </row>
    <row r="340" spans="1:7" x14ac:dyDescent="0.25">
      <c r="A340" s="251">
        <v>3211</v>
      </c>
      <c r="B340" s="251"/>
      <c r="C340" s="251"/>
      <c r="D340" s="226" t="s">
        <v>105</v>
      </c>
      <c r="E340" s="237"/>
      <c r="F340" s="237">
        <v>0</v>
      </c>
      <c r="G340" s="237"/>
    </row>
    <row r="341" spans="1:7" x14ac:dyDescent="0.25">
      <c r="A341" s="251">
        <v>3213</v>
      </c>
      <c r="B341" s="251"/>
      <c r="C341" s="251"/>
      <c r="D341" s="226" t="s">
        <v>229</v>
      </c>
      <c r="E341" s="237"/>
      <c r="F341" s="237"/>
      <c r="G341" s="237"/>
    </row>
    <row r="342" spans="1:7" s="70" customFormat="1" x14ac:dyDescent="0.25">
      <c r="A342" s="250">
        <v>322</v>
      </c>
      <c r="B342" s="250"/>
      <c r="C342" s="250"/>
      <c r="D342" s="224" t="s">
        <v>109</v>
      </c>
      <c r="E342" s="225">
        <f>E344</f>
        <v>0</v>
      </c>
      <c r="F342" s="225">
        <f>F344</f>
        <v>0</v>
      </c>
      <c r="G342" s="225"/>
    </row>
    <row r="343" spans="1:7" s="70" customFormat="1" x14ac:dyDescent="0.25">
      <c r="A343" s="228">
        <v>32219</v>
      </c>
      <c r="B343" s="229"/>
      <c r="C343" s="230"/>
      <c r="D343" s="226" t="s">
        <v>303</v>
      </c>
      <c r="E343" s="225"/>
      <c r="F343" s="225"/>
      <c r="G343" s="225"/>
    </row>
    <row r="344" spans="1:7" x14ac:dyDescent="0.25">
      <c r="A344" s="251">
        <v>3225</v>
      </c>
      <c r="B344" s="251"/>
      <c r="C344" s="251"/>
      <c r="D344" s="226" t="s">
        <v>231</v>
      </c>
      <c r="E344" s="237"/>
      <c r="F344" s="237">
        <v>0</v>
      </c>
      <c r="G344" s="237"/>
    </row>
    <row r="345" spans="1:7" s="70" customFormat="1" x14ac:dyDescent="0.25">
      <c r="A345" s="250">
        <v>323</v>
      </c>
      <c r="B345" s="250"/>
      <c r="C345" s="250"/>
      <c r="D345" s="224" t="s">
        <v>116</v>
      </c>
      <c r="E345" s="225">
        <f>E346+E347</f>
        <v>0</v>
      </c>
      <c r="F345" s="225">
        <f>F346+F347</f>
        <v>0</v>
      </c>
      <c r="G345" s="225"/>
    </row>
    <row r="346" spans="1:7" x14ac:dyDescent="0.25">
      <c r="A346" s="251">
        <v>3237</v>
      </c>
      <c r="B346" s="251"/>
      <c r="C346" s="251"/>
      <c r="D346" s="226" t="s">
        <v>123</v>
      </c>
      <c r="E346" s="237"/>
      <c r="F346" s="237"/>
      <c r="G346" s="237"/>
    </row>
    <row r="347" spans="1:7" x14ac:dyDescent="0.25">
      <c r="A347" s="251">
        <v>3239</v>
      </c>
      <c r="B347" s="251"/>
      <c r="C347" s="251"/>
      <c r="D347" s="226" t="s">
        <v>125</v>
      </c>
      <c r="E347" s="237">
        <v>0</v>
      </c>
      <c r="F347" s="237">
        <v>0</v>
      </c>
      <c r="G347" s="237"/>
    </row>
    <row r="348" spans="1:7" s="70" customFormat="1" ht="22.5" x14ac:dyDescent="0.25">
      <c r="A348" s="250">
        <v>329</v>
      </c>
      <c r="B348" s="250"/>
      <c r="C348" s="250"/>
      <c r="D348" s="224" t="s">
        <v>126</v>
      </c>
      <c r="E348" s="225">
        <v>0</v>
      </c>
      <c r="F348" s="225">
        <f>F349</f>
        <v>792.77</v>
      </c>
      <c r="G348" s="225"/>
    </row>
    <row r="349" spans="1:7" x14ac:dyDescent="0.25">
      <c r="A349" s="251">
        <v>3299</v>
      </c>
      <c r="B349" s="251"/>
      <c r="C349" s="251"/>
      <c r="D349" s="226" t="s">
        <v>126</v>
      </c>
      <c r="E349" s="237">
        <v>0</v>
      </c>
      <c r="F349" s="237">
        <v>792.77</v>
      </c>
      <c r="G349" s="237"/>
    </row>
    <row r="350" spans="1:7" s="70" customFormat="1" ht="22.5" x14ac:dyDescent="0.25">
      <c r="A350" s="252">
        <v>4</v>
      </c>
      <c r="B350" s="252"/>
      <c r="C350" s="252"/>
      <c r="D350" s="224" t="s">
        <v>150</v>
      </c>
      <c r="E350" s="225">
        <f t="shared" ref="E350:F352" si="8">E351</f>
        <v>0</v>
      </c>
      <c r="F350" s="225">
        <f t="shared" si="8"/>
        <v>0</v>
      </c>
      <c r="G350" s="225"/>
    </row>
    <row r="351" spans="1:7" s="70" customFormat="1" ht="22.5" x14ac:dyDescent="0.25">
      <c r="A351" s="250">
        <v>42</v>
      </c>
      <c r="B351" s="250"/>
      <c r="C351" s="250"/>
      <c r="D351" s="224" t="s">
        <v>151</v>
      </c>
      <c r="E351" s="225">
        <f t="shared" si="8"/>
        <v>0</v>
      </c>
      <c r="F351" s="225">
        <f t="shared" si="8"/>
        <v>0</v>
      </c>
      <c r="G351" s="225"/>
    </row>
    <row r="352" spans="1:7" s="70" customFormat="1" x14ac:dyDescent="0.25">
      <c r="A352" s="250">
        <v>422</v>
      </c>
      <c r="B352" s="250"/>
      <c r="C352" s="250"/>
      <c r="D352" s="224" t="s">
        <v>154</v>
      </c>
      <c r="E352" s="225">
        <f t="shared" si="8"/>
        <v>0</v>
      </c>
      <c r="F352" s="225">
        <f t="shared" si="8"/>
        <v>0</v>
      </c>
      <c r="G352" s="225"/>
    </row>
    <row r="353" spans="1:7" x14ac:dyDescent="0.25">
      <c r="A353" s="251">
        <v>4226</v>
      </c>
      <c r="B353" s="251"/>
      <c r="C353" s="251"/>
      <c r="D353" s="226" t="s">
        <v>158</v>
      </c>
      <c r="E353" s="237">
        <v>0</v>
      </c>
      <c r="F353" s="237">
        <v>0</v>
      </c>
      <c r="G353" s="237"/>
    </row>
    <row r="354" spans="1:7" s="70" customFormat="1" ht="21" customHeight="1" x14ac:dyDescent="0.25">
      <c r="A354" s="248" t="s">
        <v>283</v>
      </c>
      <c r="B354" s="248"/>
      <c r="C354" s="248"/>
      <c r="D354" s="222" t="s">
        <v>134</v>
      </c>
      <c r="E354" s="223">
        <f t="shared" ref="E354:F357" si="9">E355</f>
        <v>0</v>
      </c>
      <c r="F354" s="223">
        <f t="shared" si="9"/>
        <v>0</v>
      </c>
      <c r="G354" s="223"/>
    </row>
    <row r="355" spans="1:7" s="70" customFormat="1" x14ac:dyDescent="0.25">
      <c r="A355" s="252">
        <v>3</v>
      </c>
      <c r="B355" s="252"/>
      <c r="C355" s="252"/>
      <c r="D355" s="224" t="s">
        <v>95</v>
      </c>
      <c r="E355" s="225">
        <f t="shared" si="9"/>
        <v>0</v>
      </c>
      <c r="F355" s="225">
        <f t="shared" si="9"/>
        <v>0</v>
      </c>
      <c r="G355" s="225"/>
    </row>
    <row r="356" spans="1:7" s="70" customFormat="1" x14ac:dyDescent="0.25">
      <c r="A356" s="250">
        <v>32</v>
      </c>
      <c r="B356" s="250"/>
      <c r="C356" s="250"/>
      <c r="D356" s="224" t="s">
        <v>103</v>
      </c>
      <c r="E356" s="225">
        <f t="shared" si="9"/>
        <v>0</v>
      </c>
      <c r="F356" s="225">
        <f t="shared" si="9"/>
        <v>0</v>
      </c>
      <c r="G356" s="225"/>
    </row>
    <row r="357" spans="1:7" s="70" customFormat="1" ht="22.5" x14ac:dyDescent="0.25">
      <c r="A357" s="250">
        <v>329</v>
      </c>
      <c r="B357" s="250"/>
      <c r="C357" s="250"/>
      <c r="D357" s="224" t="s">
        <v>126</v>
      </c>
      <c r="E357" s="225">
        <f t="shared" si="9"/>
        <v>0</v>
      </c>
      <c r="F357" s="225">
        <f t="shared" si="9"/>
        <v>0</v>
      </c>
      <c r="G357" s="225"/>
    </row>
    <row r="358" spans="1:7" x14ac:dyDescent="0.25">
      <c r="A358" s="251">
        <v>3299</v>
      </c>
      <c r="B358" s="251"/>
      <c r="C358" s="251"/>
      <c r="D358" s="226" t="s">
        <v>126</v>
      </c>
      <c r="E358" s="237">
        <v>0</v>
      </c>
      <c r="F358" s="237"/>
      <c r="G358" s="237"/>
    </row>
    <row r="359" spans="1:7" s="70" customFormat="1" ht="22.5" customHeight="1" x14ac:dyDescent="0.25">
      <c r="A359" s="247" t="s">
        <v>269</v>
      </c>
      <c r="B359" s="247"/>
      <c r="C359" s="247"/>
      <c r="D359" s="220" t="s">
        <v>304</v>
      </c>
      <c r="E359" s="221">
        <f>E360</f>
        <v>1000</v>
      </c>
      <c r="F359" s="221"/>
      <c r="G359" s="221"/>
    </row>
    <row r="360" spans="1:7" s="70" customFormat="1" ht="15" customHeight="1" x14ac:dyDescent="0.25">
      <c r="A360" s="248" t="s">
        <v>274</v>
      </c>
      <c r="B360" s="248"/>
      <c r="C360" s="248"/>
      <c r="D360" s="222" t="s">
        <v>305</v>
      </c>
      <c r="E360" s="223">
        <v>1000</v>
      </c>
      <c r="F360" s="223"/>
      <c r="G360" s="223"/>
    </row>
    <row r="361" spans="1:7" s="70" customFormat="1" x14ac:dyDescent="0.25">
      <c r="A361" s="252">
        <v>3</v>
      </c>
      <c r="B361" s="252"/>
      <c r="C361" s="252"/>
      <c r="D361" s="224" t="s">
        <v>95</v>
      </c>
      <c r="E361" s="225">
        <v>1000</v>
      </c>
      <c r="F361" s="225"/>
      <c r="G361" s="225"/>
    </row>
    <row r="362" spans="1:7" s="70" customFormat="1" x14ac:dyDescent="0.25">
      <c r="A362" s="250">
        <v>32</v>
      </c>
      <c r="B362" s="250"/>
      <c r="C362" s="250"/>
      <c r="D362" s="224" t="s">
        <v>103</v>
      </c>
      <c r="E362" s="225">
        <v>1000</v>
      </c>
      <c r="F362" s="225"/>
      <c r="G362" s="225"/>
    </row>
    <row r="363" spans="1:7" s="70" customFormat="1" x14ac:dyDescent="0.25">
      <c r="A363" s="251">
        <v>3211</v>
      </c>
      <c r="B363" s="251"/>
      <c r="C363" s="251"/>
      <c r="D363" s="226" t="s">
        <v>306</v>
      </c>
      <c r="E363" s="237">
        <v>0</v>
      </c>
      <c r="F363" s="237"/>
      <c r="G363" s="237"/>
    </row>
    <row r="364" spans="1:7" s="70" customFormat="1" x14ac:dyDescent="0.25">
      <c r="A364" s="228">
        <v>3221</v>
      </c>
      <c r="B364" s="241"/>
      <c r="C364" s="242"/>
      <c r="D364" s="226" t="s">
        <v>307</v>
      </c>
      <c r="E364" s="237">
        <v>0</v>
      </c>
      <c r="F364" s="237"/>
      <c r="G364" s="237"/>
    </row>
    <row r="365" spans="1:7" s="70" customFormat="1" x14ac:dyDescent="0.25">
      <c r="A365" s="228">
        <v>3231</v>
      </c>
      <c r="B365" s="241"/>
      <c r="C365" s="242"/>
      <c r="D365" s="226" t="s">
        <v>306</v>
      </c>
      <c r="E365" s="237">
        <v>0</v>
      </c>
      <c r="F365" s="237"/>
      <c r="G365" s="237"/>
    </row>
    <row r="366" spans="1:7" s="70" customFormat="1" ht="15" customHeight="1" x14ac:dyDescent="0.25">
      <c r="A366" s="247" t="s">
        <v>308</v>
      </c>
      <c r="B366" s="247"/>
      <c r="C366" s="247"/>
      <c r="D366" s="220" t="s">
        <v>270</v>
      </c>
      <c r="E366" s="221">
        <v>3550</v>
      </c>
      <c r="F366" s="221">
        <v>2366.6799999999998</v>
      </c>
      <c r="G366" s="221">
        <v>66</v>
      </c>
    </row>
    <row r="367" spans="1:7" s="70" customFormat="1" ht="15" customHeight="1" x14ac:dyDescent="0.25">
      <c r="A367" s="248" t="s">
        <v>274</v>
      </c>
      <c r="B367" s="248"/>
      <c r="C367" s="248"/>
      <c r="D367" s="222" t="s">
        <v>309</v>
      </c>
      <c r="E367" s="223">
        <v>3550</v>
      </c>
      <c r="F367" s="223">
        <v>2366.6799999999998</v>
      </c>
      <c r="G367" s="223">
        <v>66</v>
      </c>
    </row>
    <row r="368" spans="1:7" s="70" customFormat="1" ht="22.5" x14ac:dyDescent="0.25">
      <c r="A368" s="252">
        <v>4</v>
      </c>
      <c r="B368" s="252"/>
      <c r="C368" s="252"/>
      <c r="D368" s="224" t="s">
        <v>150</v>
      </c>
      <c r="E368" s="225">
        <v>3550</v>
      </c>
      <c r="F368" s="225">
        <v>2366.6799999999998</v>
      </c>
      <c r="G368" s="225"/>
    </row>
    <row r="369" spans="1:7" s="70" customFormat="1" ht="22.5" x14ac:dyDescent="0.25">
      <c r="A369" s="250">
        <v>42</v>
      </c>
      <c r="B369" s="250"/>
      <c r="C369" s="250"/>
      <c r="D369" s="224" t="s">
        <v>151</v>
      </c>
      <c r="E369" s="225">
        <v>3550</v>
      </c>
      <c r="F369" s="225">
        <v>2366.6799999999998</v>
      </c>
      <c r="G369" s="225"/>
    </row>
    <row r="370" spans="1:7" s="70" customFormat="1" x14ac:dyDescent="0.25">
      <c r="A370" s="240">
        <v>421</v>
      </c>
      <c r="B370" s="241"/>
      <c r="C370" s="242"/>
      <c r="D370" s="224" t="s">
        <v>152</v>
      </c>
      <c r="E370" s="225"/>
      <c r="F370" s="225"/>
      <c r="G370" s="225"/>
    </row>
    <row r="371" spans="1:7" s="70" customFormat="1" x14ac:dyDescent="0.25">
      <c r="A371" s="228">
        <v>4212</v>
      </c>
      <c r="B371" s="241"/>
      <c r="C371" s="242"/>
      <c r="D371" s="226" t="s">
        <v>310</v>
      </c>
      <c r="E371" s="225"/>
      <c r="F371" s="225"/>
      <c r="G371" s="225"/>
    </row>
    <row r="372" spans="1:7" s="70" customFormat="1" x14ac:dyDescent="0.25">
      <c r="A372" s="250">
        <v>422</v>
      </c>
      <c r="B372" s="250"/>
      <c r="C372" s="250"/>
      <c r="D372" s="224" t="s">
        <v>154</v>
      </c>
      <c r="E372" s="225">
        <v>0</v>
      </c>
      <c r="F372" s="225">
        <v>2343.8000000000002</v>
      </c>
      <c r="G372" s="225"/>
    </row>
    <row r="373" spans="1:7" x14ac:dyDescent="0.25">
      <c r="A373" s="251">
        <v>4221</v>
      </c>
      <c r="B373" s="251"/>
      <c r="C373" s="251"/>
      <c r="D373" s="226" t="s">
        <v>155</v>
      </c>
      <c r="E373" s="237">
        <v>0</v>
      </c>
      <c r="F373" s="237">
        <v>2343.8000000000002</v>
      </c>
      <c r="G373" s="237"/>
    </row>
    <row r="374" spans="1:7" x14ac:dyDescent="0.25">
      <c r="A374" s="251">
        <v>4223</v>
      </c>
      <c r="B374" s="251"/>
      <c r="C374" s="251"/>
      <c r="D374" s="226" t="s">
        <v>156</v>
      </c>
      <c r="E374" s="237"/>
      <c r="F374" s="237"/>
      <c r="G374" s="237"/>
    </row>
    <row r="375" spans="1:7" x14ac:dyDescent="0.25">
      <c r="A375" s="251">
        <v>4225</v>
      </c>
      <c r="B375" s="251"/>
      <c r="C375" s="251"/>
      <c r="D375" s="226" t="s">
        <v>157</v>
      </c>
      <c r="E375" s="237"/>
      <c r="F375" s="237"/>
      <c r="G375" s="237"/>
    </row>
    <row r="376" spans="1:7" x14ac:dyDescent="0.25">
      <c r="A376" s="251">
        <v>4226</v>
      </c>
      <c r="B376" s="251"/>
      <c r="C376" s="251"/>
      <c r="D376" s="226" t="s">
        <v>158</v>
      </c>
      <c r="E376" s="237">
        <v>0</v>
      </c>
      <c r="F376" s="237">
        <v>0</v>
      </c>
      <c r="G376" s="237"/>
    </row>
    <row r="377" spans="1:7" ht="22.5" x14ac:dyDescent="0.25">
      <c r="A377" s="251">
        <v>4227</v>
      </c>
      <c r="B377" s="251"/>
      <c r="C377" s="251"/>
      <c r="D377" s="226" t="s">
        <v>311</v>
      </c>
      <c r="E377" s="237">
        <v>0</v>
      </c>
      <c r="F377" s="237">
        <v>0</v>
      </c>
      <c r="G377" s="237"/>
    </row>
    <row r="378" spans="1:7" s="70" customFormat="1" ht="22.5" x14ac:dyDescent="0.25">
      <c r="A378" s="250">
        <v>424</v>
      </c>
      <c r="B378" s="250"/>
      <c r="C378" s="250"/>
      <c r="D378" s="224" t="s">
        <v>312</v>
      </c>
      <c r="E378" s="225">
        <v>0</v>
      </c>
      <c r="F378" s="225">
        <v>22.88</v>
      </c>
      <c r="G378" s="225"/>
    </row>
    <row r="379" spans="1:7" x14ac:dyDescent="0.25">
      <c r="A379" s="251">
        <v>4241</v>
      </c>
      <c r="B379" s="251"/>
      <c r="C379" s="251"/>
      <c r="D379" s="226" t="s">
        <v>271</v>
      </c>
      <c r="E379" s="237">
        <v>0</v>
      </c>
      <c r="F379" s="237">
        <v>22.88</v>
      </c>
      <c r="G379" s="237"/>
    </row>
    <row r="380" spans="1:7" s="70" customFormat="1" ht="15" customHeight="1" x14ac:dyDescent="0.25">
      <c r="A380" s="248" t="s">
        <v>281</v>
      </c>
      <c r="B380" s="248"/>
      <c r="C380" s="248"/>
      <c r="D380" s="222" t="s">
        <v>286</v>
      </c>
      <c r="E380" s="223">
        <f>E381</f>
        <v>1000</v>
      </c>
      <c r="F380" s="223"/>
      <c r="G380" s="223"/>
    </row>
    <row r="381" spans="1:7" s="70" customFormat="1" ht="22.5" x14ac:dyDescent="0.25">
      <c r="A381" s="252">
        <v>4</v>
      </c>
      <c r="B381" s="252"/>
      <c r="C381" s="252"/>
      <c r="D381" s="224" t="s">
        <v>150</v>
      </c>
      <c r="E381" s="225">
        <f>E382</f>
        <v>1000</v>
      </c>
      <c r="F381" s="225"/>
      <c r="G381" s="225"/>
    </row>
    <row r="382" spans="1:7" s="70" customFormat="1" ht="22.5" x14ac:dyDescent="0.25">
      <c r="A382" s="250">
        <v>42</v>
      </c>
      <c r="B382" s="250"/>
      <c r="C382" s="250"/>
      <c r="D382" s="224" t="s">
        <v>151</v>
      </c>
      <c r="E382" s="225">
        <v>1000</v>
      </c>
      <c r="F382" s="225"/>
      <c r="G382" s="225"/>
    </row>
    <row r="383" spans="1:7" s="70" customFormat="1" x14ac:dyDescent="0.25">
      <c r="A383" s="240">
        <v>421</v>
      </c>
      <c r="B383" s="241"/>
      <c r="C383" s="242"/>
      <c r="D383" s="224" t="s">
        <v>152</v>
      </c>
      <c r="E383" s="225"/>
      <c r="F383" s="225"/>
      <c r="G383" s="225"/>
    </row>
    <row r="384" spans="1:7" s="70" customFormat="1" x14ac:dyDescent="0.25">
      <c r="A384" s="228">
        <v>4212</v>
      </c>
      <c r="B384" s="241"/>
      <c r="C384" s="242"/>
      <c r="D384" s="226" t="s">
        <v>310</v>
      </c>
      <c r="E384" s="225"/>
      <c r="F384" s="225"/>
      <c r="G384" s="225"/>
    </row>
    <row r="385" spans="1:7" s="70" customFormat="1" x14ac:dyDescent="0.25">
      <c r="A385" s="250">
        <v>4221</v>
      </c>
      <c r="B385" s="250"/>
      <c r="C385" s="250"/>
      <c r="D385" s="226" t="s">
        <v>155</v>
      </c>
      <c r="E385" s="225">
        <f>E386</f>
        <v>0</v>
      </c>
      <c r="F385" s="225"/>
      <c r="G385" s="225"/>
    </row>
    <row r="386" spans="1:7" x14ac:dyDescent="0.25">
      <c r="A386" s="251">
        <v>4221</v>
      </c>
      <c r="B386" s="251"/>
      <c r="C386" s="251"/>
      <c r="D386" s="226" t="s">
        <v>155</v>
      </c>
      <c r="E386" s="237">
        <v>0</v>
      </c>
      <c r="F386" s="237"/>
      <c r="G386" s="237"/>
    </row>
    <row r="387" spans="1:7" s="70" customFormat="1" ht="15" customHeight="1" x14ac:dyDescent="0.25">
      <c r="A387" s="248" t="s">
        <v>283</v>
      </c>
      <c r="B387" s="248"/>
      <c r="C387" s="248"/>
      <c r="D387" s="222" t="s">
        <v>302</v>
      </c>
      <c r="E387" s="223">
        <v>0</v>
      </c>
      <c r="F387" s="223"/>
      <c r="G387" s="223"/>
    </row>
    <row r="388" spans="1:7" s="70" customFormat="1" ht="22.5" x14ac:dyDescent="0.25">
      <c r="A388" s="252">
        <v>4</v>
      </c>
      <c r="B388" s="252"/>
      <c r="C388" s="252"/>
      <c r="D388" s="224" t="s">
        <v>150</v>
      </c>
      <c r="E388" s="225">
        <v>0</v>
      </c>
      <c r="F388" s="225"/>
      <c r="G388" s="225"/>
    </row>
    <row r="389" spans="1:7" s="70" customFormat="1" ht="22.5" x14ac:dyDescent="0.25">
      <c r="A389" s="250">
        <v>42</v>
      </c>
      <c r="B389" s="250"/>
      <c r="C389" s="250"/>
      <c r="D389" s="224" t="s">
        <v>151</v>
      </c>
      <c r="E389" s="225">
        <v>0</v>
      </c>
      <c r="F389" s="225"/>
      <c r="G389" s="225"/>
    </row>
    <row r="390" spans="1:7" s="70" customFormat="1" x14ac:dyDescent="0.25">
      <c r="A390" s="250">
        <v>422</v>
      </c>
      <c r="B390" s="250"/>
      <c r="C390" s="250"/>
      <c r="D390" s="224" t="s">
        <v>154</v>
      </c>
      <c r="E390" s="225">
        <v>0</v>
      </c>
      <c r="F390" s="225"/>
      <c r="G390" s="225"/>
    </row>
    <row r="391" spans="1:7" x14ac:dyDescent="0.25">
      <c r="A391" s="251">
        <v>4221</v>
      </c>
      <c r="B391" s="251"/>
      <c r="C391" s="251"/>
      <c r="D391" s="226" t="s">
        <v>155</v>
      </c>
      <c r="E391" s="237">
        <v>0</v>
      </c>
      <c r="F391" s="237"/>
      <c r="G391" s="237"/>
    </row>
    <row r="392" spans="1:7" s="70" customFormat="1" ht="22.5" customHeight="1" x14ac:dyDescent="0.25">
      <c r="A392" s="253" t="s">
        <v>313</v>
      </c>
      <c r="B392" s="253"/>
      <c r="C392" s="253"/>
      <c r="D392" s="235" t="s">
        <v>314</v>
      </c>
      <c r="E392" s="236">
        <f>E393+E398</f>
        <v>0</v>
      </c>
      <c r="F392" s="236"/>
      <c r="G392" s="236"/>
    </row>
    <row r="393" spans="1:7" s="70" customFormat="1" ht="15" customHeight="1" x14ac:dyDescent="0.25">
      <c r="A393" s="248" t="s">
        <v>274</v>
      </c>
      <c r="B393" s="248"/>
      <c r="C393" s="248"/>
      <c r="D393" s="222" t="s">
        <v>275</v>
      </c>
      <c r="E393" s="223">
        <f>E394</f>
        <v>0</v>
      </c>
      <c r="F393" s="223"/>
      <c r="G393" s="223"/>
    </row>
    <row r="394" spans="1:7" s="70" customFormat="1" x14ac:dyDescent="0.25">
      <c r="A394" s="252">
        <v>3</v>
      </c>
      <c r="B394" s="252"/>
      <c r="C394" s="252"/>
      <c r="D394" s="224" t="s">
        <v>95</v>
      </c>
      <c r="E394" s="225">
        <f>E395</f>
        <v>0</v>
      </c>
      <c r="F394" s="225"/>
      <c r="G394" s="225"/>
    </row>
    <row r="395" spans="1:7" s="70" customFormat="1" x14ac:dyDescent="0.25">
      <c r="A395" s="250">
        <v>32</v>
      </c>
      <c r="B395" s="250"/>
      <c r="C395" s="250"/>
      <c r="D395" s="224" t="s">
        <v>103</v>
      </c>
      <c r="E395" s="225">
        <f>E396</f>
        <v>0</v>
      </c>
      <c r="F395" s="225"/>
      <c r="G395" s="225"/>
    </row>
    <row r="396" spans="1:7" s="70" customFormat="1" x14ac:dyDescent="0.25">
      <c r="A396" s="250">
        <v>323</v>
      </c>
      <c r="B396" s="250"/>
      <c r="C396" s="250"/>
      <c r="D396" s="224" t="s">
        <v>116</v>
      </c>
      <c r="E396" s="225">
        <f>E397</f>
        <v>0</v>
      </c>
      <c r="F396" s="225"/>
      <c r="G396" s="225"/>
    </row>
    <row r="397" spans="1:7" ht="22.5" x14ac:dyDescent="0.25">
      <c r="A397" s="251">
        <v>3232</v>
      </c>
      <c r="B397" s="251"/>
      <c r="C397" s="251"/>
      <c r="D397" s="226" t="s">
        <v>239</v>
      </c>
      <c r="E397" s="237">
        <v>0</v>
      </c>
      <c r="F397" s="237"/>
      <c r="G397" s="237"/>
    </row>
    <row r="398" spans="1:7" s="70" customFormat="1" ht="21" customHeight="1" x14ac:dyDescent="0.25">
      <c r="A398" s="248" t="s">
        <v>274</v>
      </c>
      <c r="B398" s="248"/>
      <c r="C398" s="248"/>
      <c r="D398" s="222" t="s">
        <v>83</v>
      </c>
      <c r="E398" s="223">
        <f>E399</f>
        <v>0</v>
      </c>
      <c r="F398" s="223"/>
      <c r="G398" s="223"/>
    </row>
    <row r="399" spans="1:7" s="70" customFormat="1" x14ac:dyDescent="0.25">
      <c r="A399" s="252">
        <v>3</v>
      </c>
      <c r="B399" s="252"/>
      <c r="C399" s="252"/>
      <c r="D399" s="224" t="s">
        <v>95</v>
      </c>
      <c r="E399" s="225">
        <f>E400</f>
        <v>0</v>
      </c>
      <c r="F399" s="225"/>
      <c r="G399" s="225"/>
    </row>
    <row r="400" spans="1:7" s="70" customFormat="1" x14ac:dyDescent="0.25">
      <c r="A400" s="250">
        <v>32</v>
      </c>
      <c r="B400" s="250"/>
      <c r="C400" s="250"/>
      <c r="D400" s="224" t="s">
        <v>103</v>
      </c>
      <c r="E400" s="225"/>
      <c r="F400" s="225"/>
      <c r="G400" s="225"/>
    </row>
    <row r="401" spans="1:7" s="70" customFormat="1" x14ac:dyDescent="0.25">
      <c r="A401" s="250">
        <v>323</v>
      </c>
      <c r="B401" s="250"/>
      <c r="C401" s="250"/>
      <c r="D401" s="224" t="s">
        <v>116</v>
      </c>
      <c r="E401" s="225">
        <f>E403</f>
        <v>0</v>
      </c>
      <c r="F401" s="225"/>
      <c r="G401" s="225"/>
    </row>
    <row r="402" spans="1:7" s="70" customFormat="1" ht="22.5" x14ac:dyDescent="0.25">
      <c r="A402" s="251">
        <v>3232</v>
      </c>
      <c r="B402" s="251"/>
      <c r="C402" s="251"/>
      <c r="D402" s="226" t="s">
        <v>239</v>
      </c>
      <c r="E402" s="237"/>
      <c r="F402" s="237"/>
      <c r="G402" s="237"/>
    </row>
    <row r="403" spans="1:7" x14ac:dyDescent="0.25">
      <c r="A403" s="251">
        <v>3299</v>
      </c>
      <c r="B403" s="251"/>
      <c r="C403" s="251"/>
      <c r="D403" s="226" t="s">
        <v>126</v>
      </c>
      <c r="E403" s="237"/>
      <c r="F403" s="237"/>
      <c r="G403" s="237"/>
    </row>
    <row r="404" spans="1:7" s="70" customFormat="1" ht="15" customHeight="1" x14ac:dyDescent="0.25">
      <c r="A404" s="253" t="s">
        <v>315</v>
      </c>
      <c r="B404" s="253"/>
      <c r="C404" s="253"/>
      <c r="D404" s="235" t="s">
        <v>316</v>
      </c>
      <c r="E404" s="236">
        <v>19615</v>
      </c>
      <c r="F404" s="236">
        <v>3771.61</v>
      </c>
      <c r="G404" s="236">
        <v>19</v>
      </c>
    </row>
    <row r="405" spans="1:7" s="70" customFormat="1" ht="15" customHeight="1" x14ac:dyDescent="0.25">
      <c r="A405" s="248" t="s">
        <v>281</v>
      </c>
      <c r="B405" s="248"/>
      <c r="C405" s="248"/>
      <c r="D405" s="222" t="s">
        <v>286</v>
      </c>
      <c r="E405" s="223">
        <v>19615</v>
      </c>
      <c r="F405" s="223">
        <v>3771.61</v>
      </c>
      <c r="G405" s="223">
        <v>19</v>
      </c>
    </row>
    <row r="406" spans="1:7" s="70" customFormat="1" x14ac:dyDescent="0.25">
      <c r="A406" s="252">
        <v>3</v>
      </c>
      <c r="B406" s="252"/>
      <c r="C406" s="252"/>
      <c r="D406" s="224" t="s">
        <v>95</v>
      </c>
      <c r="E406" s="225">
        <v>11700</v>
      </c>
      <c r="F406" s="225">
        <v>3771.61</v>
      </c>
      <c r="G406" s="225"/>
    </row>
    <row r="407" spans="1:7" s="70" customFormat="1" x14ac:dyDescent="0.25">
      <c r="A407" s="250">
        <v>32</v>
      </c>
      <c r="B407" s="250"/>
      <c r="C407" s="250"/>
      <c r="D407" s="224" t="s">
        <v>103</v>
      </c>
      <c r="E407" s="225">
        <v>11700</v>
      </c>
      <c r="F407" s="225"/>
      <c r="G407" s="225"/>
    </row>
    <row r="408" spans="1:7" s="70" customFormat="1" x14ac:dyDescent="0.25">
      <c r="A408" s="250">
        <v>323</v>
      </c>
      <c r="B408" s="250"/>
      <c r="C408" s="250"/>
      <c r="D408" s="224" t="s">
        <v>116</v>
      </c>
      <c r="E408" s="225">
        <v>0</v>
      </c>
      <c r="F408" s="225">
        <v>3771.61</v>
      </c>
      <c r="G408" s="225"/>
    </row>
    <row r="409" spans="1:7" s="70" customFormat="1" x14ac:dyDescent="0.25">
      <c r="A409" s="251">
        <v>3231</v>
      </c>
      <c r="B409" s="251"/>
      <c r="C409" s="251"/>
      <c r="D409" s="226" t="s">
        <v>317</v>
      </c>
      <c r="E409" s="225">
        <v>0</v>
      </c>
      <c r="F409" s="237">
        <v>3771.61</v>
      </c>
      <c r="G409" s="225"/>
    </row>
    <row r="410" spans="1:7" s="70" customFormat="1" ht="22.5" x14ac:dyDescent="0.25">
      <c r="A410" s="252">
        <v>4</v>
      </c>
      <c r="B410" s="252"/>
      <c r="C410" s="252"/>
      <c r="D410" s="224" t="s">
        <v>150</v>
      </c>
      <c r="E410" s="225">
        <v>7915</v>
      </c>
      <c r="F410" s="225">
        <v>0</v>
      </c>
      <c r="G410" s="225"/>
    </row>
    <row r="411" spans="1:7" s="70" customFormat="1" ht="22.5" x14ac:dyDescent="0.25">
      <c r="A411" s="250">
        <v>42</v>
      </c>
      <c r="B411" s="250"/>
      <c r="C411" s="250"/>
      <c r="D411" s="224" t="s">
        <v>151</v>
      </c>
      <c r="E411" s="225">
        <v>7915</v>
      </c>
      <c r="F411" s="225">
        <v>0</v>
      </c>
      <c r="G411" s="225"/>
    </row>
    <row r="412" spans="1:7" s="70" customFormat="1" x14ac:dyDescent="0.25">
      <c r="A412" s="250">
        <v>422</v>
      </c>
      <c r="B412" s="250"/>
      <c r="C412" s="250"/>
      <c r="D412" s="224" t="s">
        <v>154</v>
      </c>
      <c r="E412" s="225">
        <v>0</v>
      </c>
      <c r="F412" s="225">
        <v>0</v>
      </c>
      <c r="G412" s="225"/>
    </row>
    <row r="413" spans="1:7" s="70" customFormat="1" x14ac:dyDescent="0.25">
      <c r="A413" s="251">
        <v>42211</v>
      </c>
      <c r="B413" s="251"/>
      <c r="C413" s="251"/>
      <c r="D413" s="226" t="s">
        <v>297</v>
      </c>
      <c r="E413" s="237">
        <v>0</v>
      </c>
      <c r="F413" s="237">
        <v>0</v>
      </c>
      <c r="G413" s="237"/>
    </row>
    <row r="414" spans="1:7" ht="22.5" x14ac:dyDescent="0.25">
      <c r="A414" s="250">
        <v>424</v>
      </c>
      <c r="B414" s="250"/>
      <c r="C414" s="250"/>
      <c r="D414" s="224" t="s">
        <v>312</v>
      </c>
      <c r="E414" s="225">
        <v>0</v>
      </c>
      <c r="F414" s="225">
        <v>0</v>
      </c>
      <c r="G414" s="225"/>
    </row>
    <row r="415" spans="1:7" x14ac:dyDescent="0.25">
      <c r="A415" s="251">
        <v>4241</v>
      </c>
      <c r="B415" s="251"/>
      <c r="C415" s="251"/>
      <c r="D415" s="226" t="s">
        <v>271</v>
      </c>
      <c r="E415" s="237">
        <v>0</v>
      </c>
      <c r="F415" s="237">
        <v>0</v>
      </c>
      <c r="G415" s="237"/>
    </row>
    <row r="417" spans="2:5" x14ac:dyDescent="0.25">
      <c r="B417" t="s">
        <v>318</v>
      </c>
    </row>
    <row r="418" spans="2:5" ht="13.5" customHeight="1" x14ac:dyDescent="0.25">
      <c r="B418" t="s">
        <v>319</v>
      </c>
      <c r="E418" t="s">
        <v>320</v>
      </c>
    </row>
    <row r="419" spans="2:5" x14ac:dyDescent="0.25">
      <c r="B419" t="s">
        <v>321</v>
      </c>
      <c r="E419" t="s">
        <v>322</v>
      </c>
    </row>
    <row r="420" spans="2:5" ht="16.5" customHeight="1" x14ac:dyDescent="0.25"/>
  </sheetData>
  <mergeCells count="348">
    <mergeCell ref="A410:C410"/>
    <mergeCell ref="A411:C411"/>
    <mergeCell ref="A412:C412"/>
    <mergeCell ref="A413:C413"/>
    <mergeCell ref="A414:C414"/>
    <mergeCell ref="A415:C415"/>
    <mergeCell ref="A401:C401"/>
    <mergeCell ref="A402:C402"/>
    <mergeCell ref="A403:C403"/>
    <mergeCell ref="A404:C404"/>
    <mergeCell ref="A405:C405"/>
    <mergeCell ref="A406:C406"/>
    <mergeCell ref="A407:C407"/>
    <mergeCell ref="A408:C408"/>
    <mergeCell ref="A409:C409"/>
    <mergeCell ref="A392:C392"/>
    <mergeCell ref="A393:C393"/>
    <mergeCell ref="A394:C394"/>
    <mergeCell ref="A395:C395"/>
    <mergeCell ref="A396:C396"/>
    <mergeCell ref="A397:C397"/>
    <mergeCell ref="A398:C398"/>
    <mergeCell ref="A399:C399"/>
    <mergeCell ref="A400:C400"/>
    <mergeCell ref="A381:C381"/>
    <mergeCell ref="A382:C382"/>
    <mergeCell ref="A385:C385"/>
    <mergeCell ref="A386:C386"/>
    <mergeCell ref="A387:C387"/>
    <mergeCell ref="A388:C388"/>
    <mergeCell ref="A389:C389"/>
    <mergeCell ref="A390:C390"/>
    <mergeCell ref="A391:C391"/>
    <mergeCell ref="A372:C372"/>
    <mergeCell ref="A373:C373"/>
    <mergeCell ref="A374:C374"/>
    <mergeCell ref="A375:C375"/>
    <mergeCell ref="A376:C376"/>
    <mergeCell ref="A377:C377"/>
    <mergeCell ref="A378:C378"/>
    <mergeCell ref="A379:C379"/>
    <mergeCell ref="A380:C380"/>
    <mergeCell ref="A359:C359"/>
    <mergeCell ref="A360:C360"/>
    <mergeCell ref="A361:C361"/>
    <mergeCell ref="A362:C362"/>
    <mergeCell ref="A363:C363"/>
    <mergeCell ref="A366:C366"/>
    <mergeCell ref="A367:C367"/>
    <mergeCell ref="A368:C368"/>
    <mergeCell ref="A369:C369"/>
    <mergeCell ref="A350:C350"/>
    <mergeCell ref="A351:C351"/>
    <mergeCell ref="A352:C352"/>
    <mergeCell ref="A353:C353"/>
    <mergeCell ref="A354:C354"/>
    <mergeCell ref="A355:C355"/>
    <mergeCell ref="A356:C356"/>
    <mergeCell ref="A357:C357"/>
    <mergeCell ref="A358:C358"/>
    <mergeCell ref="A340:C340"/>
    <mergeCell ref="A341:C341"/>
    <mergeCell ref="A342:C342"/>
    <mergeCell ref="A344:C344"/>
    <mergeCell ref="A345:C345"/>
    <mergeCell ref="A346:C346"/>
    <mergeCell ref="A347:C347"/>
    <mergeCell ref="A348:C348"/>
    <mergeCell ref="A349:C349"/>
    <mergeCell ref="A331:C331"/>
    <mergeCell ref="A332:C332"/>
    <mergeCell ref="A333:C333"/>
    <mergeCell ref="A334:C334"/>
    <mergeCell ref="A335:C335"/>
    <mergeCell ref="A336:C336"/>
    <mergeCell ref="A337:C337"/>
    <mergeCell ref="A338:C338"/>
    <mergeCell ref="A339:C339"/>
    <mergeCell ref="A318:C318"/>
    <mergeCell ref="A319:C319"/>
    <mergeCell ref="A320:C320"/>
    <mergeCell ref="A321:C321"/>
    <mergeCell ref="A322:C322"/>
    <mergeCell ref="A327:C327"/>
    <mergeCell ref="A328:C328"/>
    <mergeCell ref="A329:C329"/>
    <mergeCell ref="A330:C330"/>
    <mergeCell ref="A309:C309"/>
    <mergeCell ref="A310:C310"/>
    <mergeCell ref="A311:C311"/>
    <mergeCell ref="A312:C312"/>
    <mergeCell ref="A313:C313"/>
    <mergeCell ref="A314:C314"/>
    <mergeCell ref="A315:C315"/>
    <mergeCell ref="A316:C316"/>
    <mergeCell ref="A317:C317"/>
    <mergeCell ref="A299:C299"/>
    <mergeCell ref="A300:C300"/>
    <mergeCell ref="A302:C302"/>
    <mergeCell ref="A303:C303"/>
    <mergeCell ref="A304:C304"/>
    <mergeCell ref="A305:C305"/>
    <mergeCell ref="A306:C306"/>
    <mergeCell ref="A307:C307"/>
    <mergeCell ref="A308:C308"/>
    <mergeCell ref="A277:C277"/>
    <mergeCell ref="A281:C281"/>
    <mergeCell ref="A282:C282"/>
    <mergeCell ref="A291:C291"/>
    <mergeCell ref="A292:C292"/>
    <mergeCell ref="A293:C293"/>
    <mergeCell ref="A296:C296"/>
    <mergeCell ref="A297:C297"/>
    <mergeCell ref="A298:C298"/>
    <mergeCell ref="A265:C265"/>
    <mergeCell ref="A266:C266"/>
    <mergeCell ref="A267:C267"/>
    <mergeCell ref="A270:C270"/>
    <mergeCell ref="A271:C271"/>
    <mergeCell ref="A272:C272"/>
    <mergeCell ref="A273:C273"/>
    <mergeCell ref="A275:C275"/>
    <mergeCell ref="A276:C276"/>
    <mergeCell ref="A249:C249"/>
    <mergeCell ref="A250:C250"/>
    <mergeCell ref="A251:C251"/>
    <mergeCell ref="A258:C258"/>
    <mergeCell ref="A259:C259"/>
    <mergeCell ref="A260:C260"/>
    <mergeCell ref="A261:C261"/>
    <mergeCell ref="A262:C262"/>
    <mergeCell ref="A264:C264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17:C217"/>
    <mergeCell ref="A218:C218"/>
    <mergeCell ref="A219:C219"/>
    <mergeCell ref="A221:C221"/>
    <mergeCell ref="A222:C222"/>
    <mergeCell ref="A223:C223"/>
    <mergeCell ref="A224:C224"/>
    <mergeCell ref="A225:C225"/>
    <mergeCell ref="A229:C229"/>
    <mergeCell ref="A199:C199"/>
    <mergeCell ref="A207:C207"/>
    <mergeCell ref="A208:C208"/>
    <mergeCell ref="A209:C209"/>
    <mergeCell ref="A210:C210"/>
    <mergeCell ref="A211:C211"/>
    <mergeCell ref="A213:C213"/>
    <mergeCell ref="A215:C215"/>
    <mergeCell ref="A216:C216"/>
    <mergeCell ref="A178:C178"/>
    <mergeCell ref="A181:C181"/>
    <mergeCell ref="A183:C183"/>
    <mergeCell ref="A184:C184"/>
    <mergeCell ref="A186:C186"/>
    <mergeCell ref="A187:C187"/>
    <mergeCell ref="A194:C194"/>
    <mergeCell ref="A195:C195"/>
    <mergeCell ref="A196:C196"/>
    <mergeCell ref="A169:C169"/>
    <mergeCell ref="A170:C170"/>
    <mergeCell ref="A171:C171"/>
    <mergeCell ref="A172:C172"/>
    <mergeCell ref="A173:C173"/>
    <mergeCell ref="A174:C174"/>
    <mergeCell ref="A175:C175"/>
    <mergeCell ref="A176:C176"/>
    <mergeCell ref="A177:C177"/>
    <mergeCell ref="A158:C158"/>
    <mergeCell ref="A159:C159"/>
    <mergeCell ref="A160:C160"/>
    <mergeCell ref="A161:C161"/>
    <mergeCell ref="A162:C162"/>
    <mergeCell ref="A163:C163"/>
    <mergeCell ref="A166:C166"/>
    <mergeCell ref="A167:C167"/>
    <mergeCell ref="A168:C168"/>
    <mergeCell ref="A149:C149"/>
    <mergeCell ref="A150:C150"/>
    <mergeCell ref="A151:C151"/>
    <mergeCell ref="A152:C152"/>
    <mergeCell ref="A153:C153"/>
    <mergeCell ref="A154:C154"/>
    <mergeCell ref="A155:C155"/>
    <mergeCell ref="A156:C156"/>
    <mergeCell ref="A157:C157"/>
    <mergeCell ref="A140:C140"/>
    <mergeCell ref="A141:C141"/>
    <mergeCell ref="A142:C142"/>
    <mergeCell ref="A143:C143"/>
    <mergeCell ref="A144:C144"/>
    <mergeCell ref="A145:C145"/>
    <mergeCell ref="A146:C146"/>
    <mergeCell ref="A147:C147"/>
    <mergeCell ref="A148:C148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2:C22"/>
    <mergeCell ref="A23:C23"/>
    <mergeCell ref="A24:C24"/>
    <mergeCell ref="A26:C26"/>
    <mergeCell ref="A27:C27"/>
    <mergeCell ref="A28:C28"/>
    <mergeCell ref="A29:C29"/>
    <mergeCell ref="A30:C30"/>
    <mergeCell ref="A31:C31"/>
    <mergeCell ref="A12:C12"/>
    <mergeCell ref="A13:C13"/>
    <mergeCell ref="A15:C15"/>
    <mergeCell ref="A16:C16"/>
    <mergeCell ref="A17:C17"/>
    <mergeCell ref="A18:C18"/>
    <mergeCell ref="A19:C19"/>
    <mergeCell ref="A20:C20"/>
    <mergeCell ref="A21:C21"/>
    <mergeCell ref="A1:G1"/>
    <mergeCell ref="A3:G3"/>
    <mergeCell ref="A5:C5"/>
    <mergeCell ref="A6:C6"/>
    <mergeCell ref="A7:C7"/>
    <mergeCell ref="A8:C8"/>
    <mergeCell ref="A9:C9"/>
    <mergeCell ref="A10:C10"/>
    <mergeCell ref="A11:C11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</vt:lpstr>
      <vt:lpstr> Račun prihoda i rashoda novo</vt:lpstr>
      <vt:lpstr>Prihodi i rashodi po izvori (2</vt:lpstr>
      <vt:lpstr>Rashodi prema funkcijskoj kl</vt:lpstr>
      <vt:lpstr>Račun financiranja</vt:lpstr>
      <vt:lpstr>POSEBNI DIO</vt:lpstr>
      <vt:lpstr>' Račun prihoda i rashoda novo'!_FiltarBazePodataka</vt:lpstr>
      <vt:lpstr>'POSEBNI DIO'!_FiltarBazePodataka</vt:lpstr>
      <vt:lpstr>' Račun prihoda i rashoda novo'!Ispis_naslova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dc:description/>
  <cp:lastModifiedBy>Ines</cp:lastModifiedBy>
  <cp:revision>0</cp:revision>
  <cp:lastPrinted>2024-07-25T06:00:53Z</cp:lastPrinted>
  <dcterms:created xsi:type="dcterms:W3CDTF">2022-08-12T12:51:27Z</dcterms:created>
  <dcterms:modified xsi:type="dcterms:W3CDTF">2024-12-06T10:51:41Z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